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 Zenbook\Desktop\"/>
    </mc:Choice>
  </mc:AlternateContent>
  <bookViews>
    <workbookView showHorizontalScroll="0" showVerticalScroll="0" showSheetTabs="0" xWindow="0" yWindow="0" windowWidth="19368" windowHeight="10008"/>
  </bookViews>
  <sheets>
    <sheet name="กวช.7 (1.1)" sheetId="2" r:id="rId1"/>
  </sheets>
  <externalReferences>
    <externalReference r:id="rId2"/>
  </externalReferences>
  <definedNames>
    <definedName name="_Hlk513124220" localSheetId="0">'กวช.7 (1.1)'!$A$3</definedName>
    <definedName name="_Hlk513207773" localSheetId="0">'กวช.7 (1.1)'!#REF!</definedName>
    <definedName name="_Hlk513207981" localSheetId="0">'กวช.7 (1.1)'!#REF!</definedName>
    <definedName name="list">#REF!</definedName>
    <definedName name="list3">#REF!</definedName>
    <definedName name="Lists">#REF!</definedName>
    <definedName name="listupdate">#REF!</definedName>
    <definedName name="Location">[1]เมนู!$C$2:$C$7</definedName>
    <definedName name="main">#REF!</definedName>
    <definedName name="name">#REF!</definedName>
    <definedName name="_xlnm.Print_Titles" localSheetId="0">'กวช.7 (1.1)'!$2:$7</definedName>
    <definedName name="Special">[1]เมนู!$E$2:$E$11</definedName>
    <definedName name="sub">#REF!</definedName>
    <definedName name="sub_code">#REF!</definedName>
    <definedName name="subcode">#REF!</definedName>
    <definedName name="subject">#REF!</definedName>
    <definedName name="tee">#REF!</definedName>
    <definedName name="test">#REF!</definedName>
    <definedName name="Type">[1]เมนู!$A$2:$A$5</definedName>
    <definedName name="ก">#REF!</definedName>
    <definedName name="งานเชี่ยวชาญพิเศษ">#REF!</definedName>
    <definedName name="งานเทคนิค">#REF!</definedName>
    <definedName name="งานบริการ">#REF!</definedName>
    <definedName name="งานบริหารทั่วไป">#REF!</definedName>
    <definedName name="ชั้นที่สอน">#REF!</definedName>
    <definedName name="พนักงานราชการ_กลุ่ม_2">#REF!</definedName>
    <definedName name="พนักงานวิทยาศาสตร์">#REF!</definedName>
    <definedName name="รวม">#REF!</definedName>
    <definedName name="วิชาสอน">#REF!</definedName>
    <definedName name="สพท">[1]เมนู!$H$1:$H$226</definedName>
    <definedName name="สรุป">#REF!</definedName>
    <definedName name="สาระ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4" i="2" l="1"/>
  <c r="H85" i="2"/>
  <c r="I84" i="2" l="1"/>
  <c r="K84" i="2" s="1"/>
  <c r="J84" i="2"/>
  <c r="L84" i="2" s="1"/>
  <c r="I8" i="2"/>
  <c r="K8" i="2" s="1"/>
  <c r="J8" i="2" l="1"/>
  <c r="L8" i="2" s="1"/>
  <c r="H145" i="2"/>
  <c r="H144" i="2"/>
  <c r="H139" i="2"/>
  <c r="H138" i="2"/>
  <c r="H133" i="2"/>
  <c r="H132" i="2"/>
  <c r="H127" i="2"/>
  <c r="H126" i="2"/>
  <c r="H121" i="2"/>
  <c r="H120" i="2"/>
  <c r="I132" i="2" l="1"/>
  <c r="I138" i="2"/>
  <c r="K138" i="2" s="1"/>
  <c r="I126" i="2"/>
  <c r="J126" i="2" s="1"/>
  <c r="L126" i="2" s="1"/>
  <c r="I144" i="2"/>
  <c r="K144" i="2" s="1"/>
  <c r="J132" i="2"/>
  <c r="L132" i="2" s="1"/>
  <c r="K132" i="2"/>
  <c r="I120" i="2"/>
  <c r="K120" i="2" s="1"/>
  <c r="J138" i="2" l="1"/>
  <c r="L138" i="2" s="1"/>
  <c r="K126" i="2"/>
  <c r="J144" i="2"/>
  <c r="L144" i="2" s="1"/>
  <c r="J120" i="2"/>
  <c r="L120" i="2" s="1"/>
  <c r="H78" i="2" l="1"/>
  <c r="H76" i="2"/>
  <c r="H68" i="2"/>
  <c r="I68" i="2" s="1"/>
  <c r="I49" i="2"/>
  <c r="H103" i="2"/>
  <c r="H102" i="2"/>
  <c r="H97" i="2"/>
  <c r="H96" i="2"/>
  <c r="H91" i="2"/>
  <c r="H90" i="2"/>
  <c r="H115" i="2"/>
  <c r="H114" i="2"/>
  <c r="I114" i="2" s="1"/>
  <c r="H109" i="2"/>
  <c r="H108" i="2"/>
  <c r="I102" i="2" l="1"/>
  <c r="K102" i="2" s="1"/>
  <c r="K68" i="2"/>
  <c r="J68" i="2"/>
  <c r="I108" i="2"/>
  <c r="K108" i="2" s="1"/>
  <c r="I96" i="2"/>
  <c r="K96" i="2" s="1"/>
  <c r="I42" i="2"/>
  <c r="K42" i="2" s="1"/>
  <c r="I62" i="2"/>
  <c r="J62" i="2" s="1"/>
  <c r="L62" i="2" s="1"/>
  <c r="I90" i="2"/>
  <c r="J90" i="2" s="1"/>
  <c r="L90" i="2" s="1"/>
  <c r="I37" i="2"/>
  <c r="K37" i="2" s="1"/>
  <c r="I55" i="2"/>
  <c r="K55" i="2" s="1"/>
  <c r="I76" i="2"/>
  <c r="K76" i="2" s="1"/>
  <c r="K49" i="2"/>
  <c r="J49" i="2"/>
  <c r="L49" i="2" s="1"/>
  <c r="K114" i="2"/>
  <c r="J114" i="2"/>
  <c r="L114" i="2" s="1"/>
  <c r="J102" i="2" l="1"/>
  <c r="L102" i="2" s="1"/>
  <c r="J55" i="2"/>
  <c r="L55" i="2" s="1"/>
  <c r="J37" i="2"/>
  <c r="L37" i="2" s="1"/>
  <c r="J96" i="2"/>
  <c r="L96" i="2" s="1"/>
  <c r="J108" i="2"/>
  <c r="L108" i="2" s="1"/>
  <c r="K62" i="2"/>
  <c r="J76" i="2"/>
  <c r="L76" i="2" s="1"/>
  <c r="J42" i="2"/>
  <c r="L42" i="2" s="1"/>
  <c r="L68" i="2"/>
  <c r="K90" i="2"/>
  <c r="I31" i="2"/>
  <c r="K31" i="2" s="1"/>
  <c r="H150" i="2"/>
  <c r="H151" i="2"/>
  <c r="J31" i="2" l="1"/>
  <c r="L31" i="2" s="1"/>
  <c r="I161" i="2" l="1"/>
  <c r="I157" i="2"/>
  <c r="I20" i="2" l="1"/>
  <c r="K20" i="2" s="1"/>
  <c r="I25" i="2"/>
  <c r="K25" i="2" s="1"/>
  <c r="I14" i="2"/>
  <c r="K14" i="2" s="1"/>
  <c r="I150" i="2"/>
  <c r="J20" i="2" l="1"/>
  <c r="L20" i="2" s="1"/>
  <c r="J25" i="2"/>
  <c r="L25" i="2" s="1"/>
  <c r="K150" i="2"/>
  <c r="J150" i="2"/>
  <c r="L150" i="2" s="1"/>
  <c r="J14" i="2"/>
  <c r="L14" i="2" s="1"/>
  <c r="I156" i="2"/>
  <c r="K156" i="2" s="1"/>
  <c r="J156" i="2" l="1"/>
  <c r="M156" i="2" s="1"/>
</calcChain>
</file>

<file path=xl/sharedStrings.xml><?xml version="1.0" encoding="utf-8"?>
<sst xmlns="http://schemas.openxmlformats.org/spreadsheetml/2006/main" count="241" uniqueCount="115">
  <si>
    <t>ที่</t>
  </si>
  <si>
    <t>ชื่อ - นามสกุล</t>
  </si>
  <si>
    <t>คาบต่อสัปดาห์</t>
  </si>
  <si>
    <t>ระดับชั้น</t>
  </si>
  <si>
    <t>รวมคาบต่อสัปดาห์</t>
  </si>
  <si>
    <t>ตรวจสอบชั่วโมงตามตารางสอน</t>
  </si>
  <si>
    <t>หมายเหตุ</t>
  </si>
  <si>
    <t>รหัสวิชา</t>
  </si>
  <si>
    <t>ชื่อรายวิชา</t>
  </si>
  <si>
    <t>รวมคาบที่สอน</t>
  </si>
  <si>
    <t>รวมชั่วโมง/สัปดาห์</t>
  </si>
  <si>
    <t>ชั่วโมง</t>
  </si>
  <si>
    <t>นาที</t>
  </si>
  <si>
    <t>ลูกเสือ - เนตรนารี</t>
  </si>
  <si>
    <t>ชุมนุม</t>
  </si>
  <si>
    <t>รวม (จำนวนคาบ)</t>
  </si>
  <si>
    <t>เฉลี่ย
(ชม/สัปดาห์)</t>
  </si>
  <si>
    <t>รวม (จำนวนครู)</t>
  </si>
  <si>
    <t>ครูที่ปรึกษา .................</t>
  </si>
  <si>
    <t>(...............................................................)</t>
  </si>
  <si>
    <t>หัวหน้ากลุ่มสาระการเรียนรู้.......................................</t>
  </si>
  <si>
    <t>18 คาบ = 15 ชั่วโมง</t>
  </si>
  <si>
    <t>17 คาบ = 14 ชั่วโมง 10 นาที</t>
  </si>
  <si>
    <t>16 คาบ = 13 ชั่วโมง 20 นาที</t>
  </si>
  <si>
    <t>15 คาบ = 12 ชั่วโมง 30 นาที</t>
  </si>
  <si>
    <t>เกณฑ์การนับชั่วโมงตามตารางสอน (นับเฉพาะวิชาและกิจกรรมตามหลักสูตร)</t>
  </si>
  <si>
    <t>19 คาบ = 15 ชั่วโมง 50 นาที</t>
  </si>
  <si>
    <t>20 คาบ = 16 ชั่วโมง 40 นาที</t>
  </si>
  <si>
    <t>21 คาบ = 17 ชั่วโมง 30 นาที</t>
  </si>
  <si>
    <t>22 คาบ = 18 ชั่วโมง 20 นาที</t>
  </si>
  <si>
    <t>23 คาบ = 19 ชั่วโมง 10 นาที</t>
  </si>
  <si>
    <t>24 คาบ = 20 ชั่วโมง</t>
  </si>
  <si>
    <t>หมายเหตุ : แทรกแถวให้ครบตามจำนวนครูในกลุ่มสาระฯ</t>
  </si>
  <si>
    <t>กิจกรรมคณะสี</t>
  </si>
  <si>
    <t>คุณธรรม จริยธรรม</t>
  </si>
  <si>
    <t>จำนวนห้อง</t>
  </si>
  <si>
    <r>
      <t xml:space="preserve">กลุ่มสาระการเรียนรู้ </t>
    </r>
    <r>
      <rPr>
        <b/>
        <sz val="16"/>
        <color rgb="FFFF0000"/>
        <rFont val="TH SarabunPSK"/>
        <family val="2"/>
      </rPr>
      <t>ภาษาไทย</t>
    </r>
  </si>
  <si>
    <t xml:space="preserve">ชั่วโมงปฏิบัติงานตามตารางสอน </t>
  </si>
  <si>
    <r>
      <t xml:space="preserve">การจัดชั่วโมงปฏิบัติงานสอนตามตารางสอน ภาคเรียนที่ </t>
    </r>
    <r>
      <rPr>
        <b/>
        <sz val="16"/>
        <color rgb="FFFF0000"/>
        <rFont val="TH SarabunPSK"/>
        <family val="2"/>
      </rPr>
      <t>2</t>
    </r>
    <r>
      <rPr>
        <b/>
        <sz val="16"/>
        <color theme="1"/>
        <rFont val="TH SarabunPSK"/>
        <family val="2"/>
      </rPr>
      <t xml:space="preserve"> ปีการศึกษา </t>
    </r>
    <r>
      <rPr>
        <b/>
        <sz val="16"/>
        <color rgb="FFFF0000"/>
        <rFont val="TH SarabunPSK"/>
        <family val="2"/>
      </rPr>
      <t>2563</t>
    </r>
  </si>
  <si>
    <t>ภาษาไทย 2</t>
  </si>
  <si>
    <t>ท21102</t>
  </si>
  <si>
    <t>ท22102</t>
  </si>
  <si>
    <t>ภาษาไทย 4</t>
  </si>
  <si>
    <r>
      <t xml:space="preserve">กลุ่มสาระการเรียนรู้ </t>
    </r>
    <r>
      <rPr>
        <b/>
        <sz val="14"/>
        <color rgb="FFFF0000"/>
        <rFont val="TH SarabunPSK"/>
        <family val="2"/>
      </rPr>
      <t>ภาษาไทย</t>
    </r>
  </si>
  <si>
    <t>นางสาวนภชนก  วิริยะวิชาชาญ</t>
  </si>
  <si>
    <t>นางสาวอัจฉริยาพร  ศักดิ์บุตร</t>
  </si>
  <si>
    <t>นางนารีรัตน์  สาลีมน</t>
  </si>
  <si>
    <t>นางสาวญาณิศา  สิทธิประเสริฐ</t>
  </si>
  <si>
    <t>นายธีรยุทธ  มาณะจักร์</t>
  </si>
  <si>
    <t>นางสาวอังศุมา  ตุนก่อ</t>
  </si>
  <si>
    <t>นางพรสุดา  จำปาบรรณ์</t>
  </si>
  <si>
    <t>นางสาววรรณี   ศรีสวัสดิ์</t>
  </si>
  <si>
    <t>นางสาวนิรมล  อัปญา</t>
  </si>
  <si>
    <t>นางสาววิจิตรา  ชนะค้า</t>
  </si>
  <si>
    <t>นายนครินทร์ ขืนรัมย์</t>
  </si>
  <si>
    <r>
      <t>ครูที่ปรึกษา ม.2</t>
    </r>
    <r>
      <rPr>
        <sz val="14"/>
        <color rgb="FFFF0000"/>
        <rFont val="TH SarabunPSK"/>
        <family val="2"/>
      </rPr>
      <t>/2</t>
    </r>
  </si>
  <si>
    <r>
      <t>ครูที่ปรึกษา ม.4</t>
    </r>
    <r>
      <rPr>
        <sz val="14"/>
        <color rgb="FFFF0000"/>
        <rFont val="TH SarabunPSK"/>
        <family val="2"/>
      </rPr>
      <t>/8</t>
    </r>
  </si>
  <si>
    <t>ท31102</t>
  </si>
  <si>
    <t>ม.6/1</t>
  </si>
  <si>
    <t xml:space="preserve"> ภาษาไทย 4</t>
  </si>
  <si>
    <t>การอ่านและพิจารณาวรรณกรรม</t>
  </si>
  <si>
    <t>ท32202</t>
  </si>
  <si>
    <t>ภาษาไทย 6</t>
  </si>
  <si>
    <t>ท33102</t>
  </si>
  <si>
    <t>ภาษาไทยเพื่อกิจกรรมการแสดง</t>
  </si>
  <si>
    <t>ท31202</t>
  </si>
  <si>
    <t>ประวัติวรรณคดี</t>
  </si>
  <si>
    <t>ท33202</t>
  </si>
  <si>
    <t>ท32102</t>
  </si>
  <si>
    <t>กิจกรรมส่งเสริมทักษะภาษาไทย</t>
  </si>
  <si>
    <t>ท23102</t>
  </si>
  <si>
    <t>ท20202</t>
  </si>
  <si>
    <t>การใช้ห้องสมุด 2</t>
  </si>
  <si>
    <t>ท22202</t>
  </si>
  <si>
    <t>เสริมทักษะการอ่าน เขียน 4</t>
  </si>
  <si>
    <t>ม.4/1-ม.4/8</t>
  </si>
  <si>
    <t>ม.2/1,4,7</t>
  </si>
  <si>
    <t>ม.5/4-ม.5/7</t>
  </si>
  <si>
    <t>ม.6/1,2,4</t>
  </si>
  <si>
    <t>ม.6/5,6</t>
  </si>
  <si>
    <t>ม.3/1,3,5,7,9</t>
  </si>
  <si>
    <t>ม.3/1,ม.6/4</t>
  </si>
  <si>
    <t>ม.1/1-ม.1/10</t>
  </si>
  <si>
    <t>ครูที่ปรึกษา ม.2/10</t>
  </si>
  <si>
    <t>ม.3/5</t>
  </si>
  <si>
    <t>ม.5/1-ม.5/7</t>
  </si>
  <si>
    <t>ม.3/3,ม.6/2</t>
  </si>
  <si>
    <t>ม.2/2,5,8</t>
  </si>
  <si>
    <t>ม.6/4,5,6</t>
  </si>
  <si>
    <t>ม.1/2,4,6,8,10</t>
  </si>
  <si>
    <t>ม.2/3,6,9,10</t>
  </si>
  <si>
    <t>ท23202</t>
  </si>
  <si>
    <t>ภาษาไทยเพื่อธุรกิจ 2</t>
  </si>
  <si>
    <t>ม.3/4</t>
  </si>
  <si>
    <t>ม.1/1,3,5,7,9</t>
  </si>
  <si>
    <t>ครูที่ปรึกษา ม.5/3</t>
  </si>
  <si>
    <r>
      <t>นางสาวจุฑาทิพย์</t>
    </r>
    <r>
      <rPr>
        <sz val="14"/>
        <rFont val="TH SarabunPSK"/>
        <family val="2"/>
      </rPr>
      <t xml:space="preserve">  </t>
    </r>
    <r>
      <rPr>
        <sz val="16"/>
        <rFont val="TH SarabunPSK"/>
        <family val="2"/>
      </rPr>
      <t>อุทัยรังษี</t>
    </r>
  </si>
  <si>
    <t>ครูที่ปรึกษา ม.6/5</t>
  </si>
  <si>
    <t>ครูที่ปรึกษา ม.4/2</t>
  </si>
  <si>
    <t>ครูที่ปรึกษา ม.1/5</t>
  </si>
  <si>
    <t>ครูที่ปรึกษา ม.6/6</t>
  </si>
  <si>
    <t>ครูที่ปรึกษา ม.2/4</t>
  </si>
  <si>
    <t>ครูที่ปรึกษา ม.3/1</t>
  </si>
  <si>
    <t>ครูที่ปรึกษา ม.2/3</t>
  </si>
  <si>
    <t>ม.3/6,ม.3/9</t>
  </si>
  <si>
    <t>ม.3/2,4,6,8</t>
  </si>
  <si>
    <t>ม.2/5</t>
  </si>
  <si>
    <t>ม.3/2 ม.3/8</t>
  </si>
  <si>
    <t>ครูที่ปรึกษา ม.1/8</t>
  </si>
  <si>
    <t>การแต่งคำประพันธ์</t>
  </si>
  <si>
    <t>ม.4/7</t>
  </si>
  <si>
    <t>ม.4/8</t>
  </si>
  <si>
    <t>ม.4/5,6</t>
  </si>
  <si>
    <t>ม.3/4,7,ม6/3</t>
  </si>
  <si>
    <t>ม.6/1,2,3,4,5,6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</si>
</sst>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m\ yyyy;@"/>
  </numFmts>
  <fonts count="1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b/>
      <u/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4"/>
      <color rgb="FFFF0000"/>
      <name val="TH SarabunPSK"/>
      <family val="2"/>
    </font>
    <font>
      <b/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7" fillId="0" borderId="0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indent="3"/>
    </xf>
    <xf numFmtId="0" fontId="7" fillId="3" borderId="36" xfId="0" applyFont="1" applyFill="1" applyBorder="1" applyAlignment="1">
      <alignment horizontal="left" indent="3"/>
    </xf>
    <xf numFmtId="0" fontId="5" fillId="3" borderId="37" xfId="0" applyFont="1" applyFill="1" applyBorder="1" applyAlignment="1">
      <alignment vertical="center"/>
    </xf>
    <xf numFmtId="0" fontId="2" fillId="3" borderId="37" xfId="0" applyFont="1" applyFill="1" applyBorder="1"/>
    <xf numFmtId="0" fontId="7" fillId="3" borderId="38" xfId="0" applyFont="1" applyFill="1" applyBorder="1" applyAlignment="1">
      <alignment horizontal="left" indent="3"/>
    </xf>
    <xf numFmtId="0" fontId="7" fillId="3" borderId="39" xfId="0" applyFont="1" applyFill="1" applyBorder="1" applyAlignment="1">
      <alignment horizontal="left" indent="3"/>
    </xf>
    <xf numFmtId="0" fontId="2" fillId="3" borderId="33" xfId="0" applyFont="1" applyFill="1" applyBorder="1"/>
    <xf numFmtId="0" fontId="9" fillId="0" borderId="0" xfId="0" applyFont="1" applyFill="1" applyBorder="1" applyAlignment="1">
      <alignment horizontal="left"/>
    </xf>
    <xf numFmtId="0" fontId="5" fillId="0" borderId="40" xfId="0" applyFont="1" applyFill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 applyProtection="1">
      <alignment vertical="center"/>
      <protection locked="0"/>
    </xf>
    <xf numFmtId="0" fontId="5" fillId="0" borderId="42" xfId="0" applyFont="1" applyFill="1" applyBorder="1" applyAlignment="1" applyProtection="1">
      <alignment vertical="center"/>
      <protection locked="0"/>
    </xf>
    <xf numFmtId="0" fontId="5" fillId="0" borderId="42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/>
      <protection locked="0"/>
    </xf>
    <xf numFmtId="0" fontId="5" fillId="0" borderId="44" xfId="0" applyFont="1" applyFill="1" applyBorder="1" applyAlignment="1" applyProtection="1">
      <alignment vertical="center"/>
      <protection locked="0"/>
    </xf>
    <xf numFmtId="0" fontId="5" fillId="0" borderId="45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center" vertical="center"/>
    </xf>
    <xf numFmtId="0" fontId="5" fillId="0" borderId="46" xfId="0" applyFont="1" applyFill="1" applyBorder="1" applyAlignment="1" applyProtection="1">
      <alignment horizontal="center" vertical="center"/>
      <protection locked="0"/>
    </xf>
    <xf numFmtId="0" fontId="5" fillId="0" borderId="47" xfId="0" applyFont="1" applyFill="1" applyBorder="1" applyAlignment="1" applyProtection="1">
      <alignment vertical="center"/>
      <protection locked="0"/>
    </xf>
    <xf numFmtId="0" fontId="5" fillId="0" borderId="48" xfId="0" applyFont="1" applyFill="1" applyBorder="1" applyAlignment="1" applyProtection="1">
      <alignment vertical="center"/>
      <protection locked="0"/>
    </xf>
    <xf numFmtId="0" fontId="5" fillId="0" borderId="48" xfId="0" applyFont="1" applyFill="1" applyBorder="1" applyAlignment="1" applyProtection="1">
      <alignment horizontal="center" vertical="center"/>
      <protection locked="0"/>
    </xf>
    <xf numFmtId="0" fontId="5" fillId="0" borderId="4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/>
    <xf numFmtId="0" fontId="4" fillId="2" borderId="25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5" fillId="0" borderId="53" xfId="0" applyFont="1" applyFill="1" applyBorder="1" applyAlignment="1" applyProtection="1">
      <alignment horizontal="center" vertical="center"/>
      <protection locked="0"/>
    </xf>
    <xf numFmtId="0" fontId="5" fillId="0" borderId="54" xfId="0" applyFont="1" applyFill="1" applyBorder="1" applyAlignment="1" applyProtection="1">
      <alignment horizontal="center" vertical="center"/>
      <protection locked="0"/>
    </xf>
    <xf numFmtId="0" fontId="5" fillId="0" borderId="55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5" fillId="0" borderId="57" xfId="0" applyFont="1" applyFill="1" applyBorder="1" applyAlignment="1" applyProtection="1">
      <alignment horizontal="center" vertical="center"/>
      <protection locked="0"/>
    </xf>
    <xf numFmtId="0" fontId="5" fillId="0" borderId="58" xfId="0" applyFont="1" applyFill="1" applyBorder="1" applyAlignment="1" applyProtection="1">
      <alignment horizontal="center" vertical="center"/>
      <protection locked="0"/>
    </xf>
    <xf numFmtId="0" fontId="5" fillId="0" borderId="58" xfId="0" applyFont="1" applyFill="1" applyBorder="1" applyAlignment="1" applyProtection="1">
      <alignment horizontal="center" vertical="center"/>
    </xf>
    <xf numFmtId="0" fontId="5" fillId="4" borderId="40" xfId="0" applyFont="1" applyFill="1" applyBorder="1" applyAlignment="1" applyProtection="1">
      <alignment horizontal="center" vertical="center"/>
      <protection locked="0"/>
    </xf>
    <xf numFmtId="0" fontId="14" fillId="0" borderId="46" xfId="0" applyFont="1" applyFill="1" applyBorder="1" applyAlignment="1" applyProtection="1">
      <alignment horizontal="center" vertical="center"/>
      <protection locked="0"/>
    </xf>
    <xf numFmtId="0" fontId="14" fillId="0" borderId="40" xfId="0" applyFont="1" applyFill="1" applyBorder="1" applyAlignment="1" applyProtection="1">
      <alignment horizontal="center" vertical="center"/>
      <protection locked="0"/>
    </xf>
    <xf numFmtId="0" fontId="14" fillId="0" borderId="48" xfId="0" applyFont="1" applyFill="1" applyBorder="1" applyAlignment="1" applyProtection="1">
      <alignment horizontal="center" vertical="center"/>
      <protection locked="0"/>
    </xf>
    <xf numFmtId="0" fontId="14" fillId="0" borderId="48" xfId="0" applyFont="1" applyFill="1" applyBorder="1" applyAlignment="1" applyProtection="1">
      <alignment horizontal="center" vertical="center"/>
    </xf>
    <xf numFmtId="0" fontId="14" fillId="0" borderId="42" xfId="0" applyFont="1" applyFill="1" applyBorder="1" applyAlignment="1" applyProtection="1">
      <alignment horizontal="center" vertical="center"/>
      <protection locked="0"/>
    </xf>
    <xf numFmtId="0" fontId="14" fillId="0" borderId="42" xfId="0" applyFont="1" applyFill="1" applyBorder="1" applyAlignment="1" applyProtection="1">
      <alignment horizontal="center" vertical="center"/>
    </xf>
    <xf numFmtId="0" fontId="14" fillId="0" borderId="45" xfId="0" applyFont="1" applyFill="1" applyBorder="1" applyAlignment="1" applyProtection="1">
      <alignment horizontal="center" vertical="center"/>
      <protection locked="0"/>
    </xf>
    <xf numFmtId="0" fontId="14" fillId="0" borderId="45" xfId="0" applyFont="1" applyFill="1" applyBorder="1" applyAlignment="1" applyProtection="1">
      <alignment horizontal="center" vertical="center"/>
    </xf>
    <xf numFmtId="0" fontId="14" fillId="0" borderId="41" xfId="0" applyFont="1" applyFill="1" applyBorder="1" applyAlignment="1" applyProtection="1">
      <alignment vertical="center"/>
      <protection locked="0"/>
    </xf>
    <xf numFmtId="0" fontId="14" fillId="0" borderId="44" xfId="0" applyFont="1" applyFill="1" applyBorder="1" applyAlignment="1" applyProtection="1">
      <alignment vertical="center"/>
      <protection locked="0"/>
    </xf>
    <xf numFmtId="0" fontId="15" fillId="0" borderId="0" xfId="0" applyFont="1"/>
    <xf numFmtId="0" fontId="2" fillId="4" borderId="1" xfId="0" applyFont="1" applyFill="1" applyBorder="1" applyAlignment="1" applyProtection="1">
      <alignment horizontal="left" vertical="center"/>
    </xf>
    <xf numFmtId="0" fontId="14" fillId="0" borderId="48" xfId="0" applyFont="1" applyFill="1" applyBorder="1" applyAlignment="1" applyProtection="1">
      <alignment horizontal="left" vertical="center"/>
      <protection locked="0"/>
    </xf>
    <xf numFmtId="0" fontId="14" fillId="0" borderId="42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left"/>
    </xf>
    <xf numFmtId="0" fontId="5" fillId="0" borderId="48" xfId="0" applyFont="1" applyFill="1" applyBorder="1" applyAlignment="1" applyProtection="1">
      <alignment horizontal="left" vertical="center"/>
      <protection locked="0"/>
    </xf>
    <xf numFmtId="0" fontId="1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6" fillId="4" borderId="1" xfId="0" applyFont="1" applyFill="1" applyBorder="1" applyAlignment="1" applyProtection="1">
      <alignment horizontal="left" vertical="center"/>
    </xf>
    <xf numFmtId="0" fontId="5" fillId="0" borderId="42" xfId="0" applyFont="1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56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5" fillId="0" borderId="59" xfId="0" applyFont="1" applyFill="1" applyBorder="1" applyAlignment="1" applyProtection="1">
      <alignment horizontal="left" vertical="center"/>
      <protection locked="0"/>
    </xf>
    <xf numFmtId="0" fontId="9" fillId="0" borderId="42" xfId="0" applyFont="1" applyFill="1" applyBorder="1" applyAlignment="1" applyProtection="1">
      <alignment horizontal="center" vertical="center"/>
      <protection locked="0"/>
    </xf>
    <xf numFmtId="0" fontId="4" fillId="0" borderId="49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50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51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5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0" xfId="0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center" vertical="center"/>
    </xf>
    <xf numFmtId="187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2" fontId="4" fillId="2" borderId="37" xfId="0" applyNumberFormat="1" applyFont="1" applyFill="1" applyBorder="1" applyAlignment="1">
      <alignment horizontal="center" vertical="center"/>
    </xf>
    <xf numFmtId="2" fontId="4" fillId="2" borderId="33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right" vertical="center"/>
    </xf>
    <xf numFmtId="0" fontId="4" fillId="2" borderId="31" xfId="0" applyFont="1" applyFill="1" applyBorder="1" applyAlignment="1">
      <alignment horizontal="right" vertical="center"/>
    </xf>
    <xf numFmtId="0" fontId="8" fillId="3" borderId="34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61" xfId="0" applyFont="1" applyFill="1" applyBorder="1" applyAlignment="1" applyProtection="1">
      <alignment horizontal="center" vertical="center"/>
      <protection locked="0"/>
    </xf>
    <xf numFmtId="0" fontId="5" fillId="0" borderId="59" xfId="0" applyFont="1" applyFill="1" applyBorder="1" applyAlignment="1" applyProtection="1">
      <alignment horizontal="center" vertical="center"/>
      <protection locked="0"/>
    </xf>
    <xf numFmtId="0" fontId="5" fillId="0" borderId="59" xfId="0" applyFont="1" applyFill="1" applyBorder="1" applyAlignment="1" applyProtection="1">
      <alignment horizontal="center" vertical="center"/>
    </xf>
    <xf numFmtId="0" fontId="4" fillId="2" borderId="62" xfId="0" applyFont="1" applyFill="1" applyBorder="1" applyAlignment="1">
      <alignment horizontal="right" vertical="center"/>
    </xf>
    <xf numFmtId="0" fontId="4" fillId="2" borderId="63" xfId="0" applyFont="1" applyFill="1" applyBorder="1" applyAlignment="1">
      <alignment horizontal="right" vertical="center"/>
    </xf>
    <xf numFmtId="0" fontId="4" fillId="2" borderId="64" xfId="0" applyFont="1" applyFill="1" applyBorder="1" applyAlignment="1">
      <alignment horizontal="right" vertical="center"/>
    </xf>
    <xf numFmtId="0" fontId="5" fillId="0" borderId="65" xfId="0" applyFont="1" applyFill="1" applyBorder="1" applyAlignment="1" applyProtection="1">
      <alignment horizontal="center" vertical="center"/>
      <protection locked="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3585;&#3621;&#3640;&#3656;&#3617;&#3610;&#3619;&#3636;&#3627;&#3634;&#3619;&#3591;&#3634;&#3609;&#3610;&#3640;&#3588;&#3588;&#3621;\&#3591;&#3634;&#3609;&#3623;&#3634;&#3591;&#3649;&#3612;&#3609;&#3629;&#3633;&#3605;&#3619;&#3634;&#3585;&#3635;&#3621;&#3633;&#3591;\&#3649;&#3610;&#3610;&#3619;&#3634;&#3618;&#3591;&#3634;&#3609;&#3586;&#3657;&#3629;&#3617;&#3641;&#3621;&#3626;&#3616;&#3634;&#3614;&#3629;&#3633;&#3605;&#3619;&#3634;&#3585;&#3635;&#3621;&#3633;&#3591;%20&#3611;&#3637;%202561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กณฑ์ กคศ."/>
      <sheetName val="มาตรฐานวิชาเอกประถม"/>
      <sheetName val="มาตรฐานวิชาเอกมัธยม"/>
      <sheetName val="โรงเรียนคิดเกณฑ์พิเศษ"/>
      <sheetName val="แบบเรียนร่วม"/>
      <sheetName val="แบบ ม.พิเศษ"/>
      <sheetName val="แบบ สศศ."/>
      <sheetName val="รร.ปกติ"/>
      <sheetName val="ครูตาม จ.18"/>
      <sheetName val="ครู จ.18 รายวิชา"/>
      <sheetName val="เมนู"/>
      <sheetName val="สำหรับเขตพื้นที่"/>
      <sheetName val="ลปจ.-พรก.-ลจช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C4" t="str">
            <v>โรงเรียนเทพลีลา</v>
          </cell>
        </row>
      </sheetData>
      <sheetData sheetId="8">
        <row r="11">
          <cell r="AV11">
            <v>111</v>
          </cell>
        </row>
      </sheetData>
      <sheetData sheetId="9"/>
      <sheetData sheetId="10">
        <row r="1">
          <cell r="H1" t="str">
            <v>คลิกเลือก สพท.</v>
          </cell>
        </row>
        <row r="2">
          <cell r="A2" t="str">
            <v>คลิกเลือกประเภทสถานศึกษา</v>
          </cell>
          <cell r="C2" t="str">
            <v>คลิกเลือกองค์กรปกครอง</v>
          </cell>
          <cell r="E2" t="str">
            <v>คลิกเลือกลักษณะพื้นที่สถานศึกษา</v>
          </cell>
          <cell r="H2" t="str">
            <v>สพป.กระบี่</v>
          </cell>
        </row>
        <row r="3">
          <cell r="A3" t="str">
            <v>ป.ประถมศึกษา</v>
          </cell>
          <cell r="C3" t="str">
            <v>1.เทศบาลตำบล</v>
          </cell>
          <cell r="E3" t="str">
            <v>ป.ปกติ</v>
          </cell>
          <cell r="H3" t="str">
            <v>สพป.กรุงเทพมหานคร</v>
          </cell>
        </row>
        <row r="4">
          <cell r="A4" t="str">
            <v>ข.ขยายโอกาส</v>
          </cell>
          <cell r="C4" t="str">
            <v>2.เทศบาลเมือง</v>
          </cell>
          <cell r="E4" t="str">
            <v>ก.กันดาร</v>
          </cell>
          <cell r="H4" t="str">
            <v>สพป.กาญจนบุรี เขต 1</v>
          </cell>
        </row>
        <row r="5">
          <cell r="A5" t="str">
            <v>ม.มัธยมศึกษา</v>
          </cell>
          <cell r="C5" t="str">
            <v>3.เทศบาลนคร</v>
          </cell>
          <cell r="E5" t="str">
            <v>น.ชนกลุ่มน้อย</v>
          </cell>
          <cell r="H5" t="str">
            <v>สพป.กาญจนบุรี เขต 2</v>
          </cell>
        </row>
        <row r="6">
          <cell r="C6" t="str">
            <v>4.อบต.</v>
          </cell>
          <cell r="E6" t="str">
            <v>ช.ชายแดน</v>
          </cell>
          <cell r="H6" t="str">
            <v>สพป.กาญจนบุรี เขต 3</v>
          </cell>
        </row>
        <row r="7">
          <cell r="C7" t="str">
            <v>5.กทม.</v>
          </cell>
          <cell r="E7" t="str">
            <v>ร.พระราชดำริ</v>
          </cell>
          <cell r="H7" t="str">
            <v>สพป.กาญจนบุรี เขต 4</v>
          </cell>
        </row>
        <row r="8">
          <cell r="E8" t="str">
            <v>ภ.ภูเขา</v>
          </cell>
          <cell r="H8" t="str">
            <v>สพป.กาฬสินธุ์ เขต 1</v>
          </cell>
        </row>
        <row r="9">
          <cell r="E9" t="str">
            <v>บ.บนเกาะ</v>
          </cell>
          <cell r="H9" t="str">
            <v>สพป.กาฬสินธุ์ เขต 2</v>
          </cell>
        </row>
        <row r="10">
          <cell r="E10" t="str">
            <v>ส.เสี่ยงภัย</v>
          </cell>
          <cell r="H10" t="str">
            <v>สพป.กาฬสินธุ์ เขต 3</v>
          </cell>
        </row>
        <row r="11">
          <cell r="E11" t="str">
            <v>พ.พื้นที่พิเศษตามประกาศกระทรวงการคลัง</v>
          </cell>
          <cell r="H11" t="str">
            <v>สพป.กำแพงเพชร เขต 1</v>
          </cell>
        </row>
        <row r="12">
          <cell r="H12" t="str">
            <v>สพป.กำแพงเพชร เขต 2</v>
          </cell>
        </row>
        <row r="13">
          <cell r="H13" t="str">
            <v>สพป.ขอนแก่น เขต 1</v>
          </cell>
        </row>
        <row r="14">
          <cell r="H14" t="str">
            <v>สพป.ขอนแก่น เขต 2</v>
          </cell>
        </row>
        <row r="15">
          <cell r="H15" t="str">
            <v>สพป.ขอนแก่น เขต 3</v>
          </cell>
        </row>
        <row r="16">
          <cell r="H16" t="str">
            <v>สพป.ขอนแก่น เขต 4</v>
          </cell>
        </row>
        <row r="17">
          <cell r="H17" t="str">
            <v>สพป.ขอนแก่น เขต 5</v>
          </cell>
        </row>
        <row r="18">
          <cell r="H18" t="str">
            <v>สพป.จันทบุรี เขต 1</v>
          </cell>
        </row>
        <row r="19">
          <cell r="H19" t="str">
            <v>สพป.จันทบุรี เขต 2</v>
          </cell>
        </row>
        <row r="20">
          <cell r="H20" t="str">
            <v>สพป.ฉะเชิงเทรา เขต 1</v>
          </cell>
        </row>
        <row r="21">
          <cell r="H21" t="str">
            <v>สพป.ฉะเชิงเทรา เขต 2</v>
          </cell>
        </row>
        <row r="22">
          <cell r="H22" t="str">
            <v>สพป.ชลบุรี เขต 1</v>
          </cell>
        </row>
        <row r="23">
          <cell r="H23" t="str">
            <v>สพป.ชลบุรี เขต 2</v>
          </cell>
        </row>
        <row r="24">
          <cell r="H24" t="str">
            <v>สพป.ชลบุรี เขต 3</v>
          </cell>
        </row>
        <row r="25">
          <cell r="H25" t="str">
            <v>สพป.ชัยนาท</v>
          </cell>
        </row>
        <row r="26">
          <cell r="H26" t="str">
            <v>สพป.ชัยภูมิ เขต 1</v>
          </cell>
        </row>
        <row r="27">
          <cell r="H27" t="str">
            <v>สพป.ชัยภูมิ เขต 2</v>
          </cell>
        </row>
        <row r="28">
          <cell r="H28" t="str">
            <v>สพป.ชัยภูมิ เขต 3</v>
          </cell>
        </row>
        <row r="29">
          <cell r="H29" t="str">
            <v>สพป.ชุมพร เขต 1</v>
          </cell>
        </row>
        <row r="30">
          <cell r="H30" t="str">
            <v>สพป.ชุมพร เขต 2</v>
          </cell>
        </row>
        <row r="31">
          <cell r="H31" t="str">
            <v>สพป.เชียงราย เขต 1</v>
          </cell>
        </row>
        <row r="32">
          <cell r="H32" t="str">
            <v>สพป.เชียงราย เขต 2</v>
          </cell>
        </row>
        <row r="33">
          <cell r="H33" t="str">
            <v>สพป.เชียงราย เขต 3</v>
          </cell>
        </row>
        <row r="34">
          <cell r="H34" t="str">
            <v>สพป.เชียงราย เขต 4</v>
          </cell>
        </row>
        <row r="35">
          <cell r="H35" t="str">
            <v>สพป.เชียงใหม่ เขต 1</v>
          </cell>
        </row>
        <row r="36">
          <cell r="H36" t="str">
            <v>สพป.เชียงใหม่ เขต 2</v>
          </cell>
        </row>
        <row r="37">
          <cell r="H37" t="str">
            <v>สพป.เชียงใหม่ เขต 3</v>
          </cell>
        </row>
        <row r="38">
          <cell r="H38" t="str">
            <v>สพป.เชียงใหม่ เขต 4</v>
          </cell>
        </row>
        <row r="39">
          <cell r="H39" t="str">
            <v>สพป.เชียงใหม่ เขต 5</v>
          </cell>
        </row>
        <row r="40">
          <cell r="H40" t="str">
            <v>สพป.เชียงใหม่ เขต 6</v>
          </cell>
        </row>
        <row r="41">
          <cell r="H41" t="str">
            <v>สพป.ตรัง เขต 1</v>
          </cell>
        </row>
        <row r="42">
          <cell r="H42" t="str">
            <v>สพป.ตรัง เขต 2</v>
          </cell>
        </row>
        <row r="43">
          <cell r="H43" t="str">
            <v>สพป.ตราด</v>
          </cell>
        </row>
        <row r="44">
          <cell r="H44" t="str">
            <v>สพป.ตาก เขต 1</v>
          </cell>
        </row>
        <row r="45">
          <cell r="H45" t="str">
            <v>สพป.ตาก เขต 2</v>
          </cell>
        </row>
        <row r="46">
          <cell r="H46" t="str">
            <v>สพป.นครนายก</v>
          </cell>
        </row>
        <row r="47">
          <cell r="H47" t="str">
            <v>สพป.นครปฐม เขต 1</v>
          </cell>
        </row>
        <row r="48">
          <cell r="H48" t="str">
            <v>สพป.นครปฐม เขต 2</v>
          </cell>
        </row>
        <row r="49">
          <cell r="H49" t="str">
            <v>สพป.นครพนม เขต 1</v>
          </cell>
        </row>
        <row r="50">
          <cell r="H50" t="str">
            <v>สพป.นครพนม เขต 2</v>
          </cell>
        </row>
        <row r="51">
          <cell r="H51" t="str">
            <v>สพป.นครราชสีมา เขต 1</v>
          </cell>
        </row>
        <row r="52">
          <cell r="H52" t="str">
            <v>สพป.นครราชสีมา เขต 2</v>
          </cell>
        </row>
        <row r="53">
          <cell r="H53" t="str">
            <v>สพป.นครราชสีมา เขต 3</v>
          </cell>
        </row>
        <row r="54">
          <cell r="H54" t="str">
            <v>สพป.นครราชสีมา เขต 4</v>
          </cell>
        </row>
        <row r="55">
          <cell r="H55" t="str">
            <v>สพป.นครราชสีมา เขต 5</v>
          </cell>
        </row>
        <row r="56">
          <cell r="H56" t="str">
            <v>สพป.นครราชสีมา เขต 6</v>
          </cell>
        </row>
        <row r="57">
          <cell r="H57" t="str">
            <v>สพป.นครราชสีมา เขต 7</v>
          </cell>
        </row>
        <row r="58">
          <cell r="H58" t="str">
            <v>สพป.นครศรีธรรมราช เขต 1</v>
          </cell>
        </row>
        <row r="59">
          <cell r="H59" t="str">
            <v>สพป.นครศรีธรรมราช เขต 2</v>
          </cell>
        </row>
        <row r="60">
          <cell r="H60" t="str">
            <v>สพป.นครศรีธรรมราช เขต 3</v>
          </cell>
        </row>
        <row r="61">
          <cell r="H61" t="str">
            <v>สพป.นครศรีธรรมราช เขต 4</v>
          </cell>
        </row>
        <row r="62">
          <cell r="H62" t="str">
            <v>สพป.นครสวรรค์ เขต 1</v>
          </cell>
        </row>
        <row r="63">
          <cell r="H63" t="str">
            <v>สพป.นครสวรรค์ เขต 2</v>
          </cell>
        </row>
        <row r="64">
          <cell r="H64" t="str">
            <v>สพป.นครสวรรค์ เขต 3</v>
          </cell>
        </row>
        <row r="65">
          <cell r="H65" t="str">
            <v>สพป.นนทบุรี เขต 1</v>
          </cell>
        </row>
        <row r="66">
          <cell r="H66" t="str">
            <v>สพป.นนทบุรี เขต 2</v>
          </cell>
        </row>
        <row r="67">
          <cell r="H67" t="str">
            <v>สพป.นราธิวาส เขต 1</v>
          </cell>
        </row>
        <row r="68">
          <cell r="H68" t="str">
            <v>สพป.นราธิวาส เขต 2</v>
          </cell>
        </row>
        <row r="69">
          <cell r="H69" t="str">
            <v>สพป.นราธิวาส เขต 3</v>
          </cell>
        </row>
        <row r="70">
          <cell r="H70" t="str">
            <v>สพป.น่าน เขต 1</v>
          </cell>
        </row>
        <row r="71">
          <cell r="H71" t="str">
            <v>สพป.น่าน เขต 2</v>
          </cell>
        </row>
        <row r="72">
          <cell r="H72" t="str">
            <v>สพป.บึงกาฬ</v>
          </cell>
        </row>
        <row r="73">
          <cell r="H73" t="str">
            <v>สพป.บุรีรัมย์ เขต 1</v>
          </cell>
        </row>
        <row r="74">
          <cell r="H74" t="str">
            <v>สพป.บุรีรัมย์ เขต 2</v>
          </cell>
        </row>
        <row r="75">
          <cell r="H75" t="str">
            <v>สพป.บุรีรัมย์ เขต 3</v>
          </cell>
        </row>
        <row r="76">
          <cell r="H76" t="str">
            <v>สพป.บุรีรัมย์ เขต 4</v>
          </cell>
        </row>
        <row r="77">
          <cell r="H77" t="str">
            <v>สพป.ปทุมธานี เขต 1</v>
          </cell>
        </row>
        <row r="78">
          <cell r="H78" t="str">
            <v>สพป.ปทุมธานี เขต 2</v>
          </cell>
        </row>
        <row r="79">
          <cell r="H79" t="str">
            <v>สพป.ประจวบคีรีขันธ์ เขต 1</v>
          </cell>
        </row>
        <row r="80">
          <cell r="H80" t="str">
            <v>สพป.ประจวบคีรีขันธ์ เขต 2</v>
          </cell>
        </row>
        <row r="81">
          <cell r="H81" t="str">
            <v>สพป.ปราจีนบุรี เขต 1</v>
          </cell>
        </row>
        <row r="82">
          <cell r="H82" t="str">
            <v>สพป.ปราจีนบุรี เขต 2</v>
          </cell>
        </row>
        <row r="83">
          <cell r="H83" t="str">
            <v>สพป.ปัตตานี เขต 1</v>
          </cell>
        </row>
        <row r="84">
          <cell r="H84" t="str">
            <v>สพป.ปัตตานี เขต 2</v>
          </cell>
        </row>
        <row r="85">
          <cell r="H85" t="str">
            <v>สพป.ปัตตานี เขต 3</v>
          </cell>
        </row>
        <row r="86">
          <cell r="H86" t="str">
            <v>สพป.พระนครศรีอยุธยา เขต 1</v>
          </cell>
        </row>
        <row r="87">
          <cell r="H87" t="str">
            <v>สพป.พระนครศรีอยุธยา เขต 2</v>
          </cell>
        </row>
        <row r="88">
          <cell r="H88" t="str">
            <v>สพป.พะเยา เขต 1</v>
          </cell>
        </row>
        <row r="89">
          <cell r="H89" t="str">
            <v>สพป.พะเยา เขต 2</v>
          </cell>
        </row>
        <row r="90">
          <cell r="H90" t="str">
            <v>สพป.พังงา</v>
          </cell>
        </row>
        <row r="91">
          <cell r="H91" t="str">
            <v>สพป.พัทลุง เขต 1</v>
          </cell>
        </row>
        <row r="92">
          <cell r="H92" t="str">
            <v>สพป.พัทลุง เขต 2</v>
          </cell>
        </row>
        <row r="93">
          <cell r="H93" t="str">
            <v>สพป.พิจิตร เขต 1</v>
          </cell>
        </row>
        <row r="94">
          <cell r="H94" t="str">
            <v>สพป.พิจิตร เขต 2</v>
          </cell>
        </row>
        <row r="95">
          <cell r="H95" t="str">
            <v>สพป.พิษณุโลก เขต 1</v>
          </cell>
        </row>
        <row r="96">
          <cell r="H96" t="str">
            <v>สพป.พิษณุโลก เขต 2</v>
          </cell>
        </row>
        <row r="97">
          <cell r="H97" t="str">
            <v>สพป.พิษณุโลก เขต 3</v>
          </cell>
        </row>
        <row r="98">
          <cell r="H98" t="str">
            <v>สพป.เพชรบุรี เขต 1</v>
          </cell>
        </row>
        <row r="99">
          <cell r="H99" t="str">
            <v>สพป.เพชรบุรี เขต 2</v>
          </cell>
        </row>
        <row r="100">
          <cell r="H100" t="str">
            <v>สพป.เพชรบูรณ์ เขต 1</v>
          </cell>
        </row>
        <row r="101">
          <cell r="H101" t="str">
            <v>สพป.เพชรบูรณ์ เขต 2</v>
          </cell>
        </row>
        <row r="102">
          <cell r="H102" t="str">
            <v>สพป.เพชรบูรณ์ เขต 3</v>
          </cell>
        </row>
        <row r="103">
          <cell r="H103" t="str">
            <v>สพป.แพร่ เขต 1</v>
          </cell>
        </row>
        <row r="104">
          <cell r="H104" t="str">
            <v>สพป.แพร่ เขต 2</v>
          </cell>
        </row>
        <row r="105">
          <cell r="H105" t="str">
            <v>สพป.ภูเก็ต</v>
          </cell>
        </row>
        <row r="106">
          <cell r="H106" t="str">
            <v>สพป.มหาสารคาม เขต 1</v>
          </cell>
        </row>
        <row r="107">
          <cell r="H107" t="str">
            <v>สพป.มหาสารคาม เขต 2</v>
          </cell>
        </row>
        <row r="108">
          <cell r="H108" t="str">
            <v>สพป.มหาสารคาม เขต 3</v>
          </cell>
        </row>
        <row r="109">
          <cell r="H109" t="str">
            <v>สพป.มุกดาหาร</v>
          </cell>
        </row>
        <row r="110">
          <cell r="H110" t="str">
            <v>สพป.แม่ฮ่องสอน เขต 1</v>
          </cell>
        </row>
        <row r="111">
          <cell r="H111" t="str">
            <v>สพป.แม่ฮ่องสอน เขต 2</v>
          </cell>
        </row>
        <row r="112">
          <cell r="H112" t="str">
            <v>สพป.ยโสธร เขต 1</v>
          </cell>
        </row>
        <row r="113">
          <cell r="H113" t="str">
            <v>สพป.ยโสธร เขต 2</v>
          </cell>
        </row>
        <row r="114">
          <cell r="H114" t="str">
            <v>สพป.ยะลา เขต 1</v>
          </cell>
        </row>
        <row r="115">
          <cell r="H115" t="str">
            <v>สพป.ยะลา เขต 2</v>
          </cell>
        </row>
        <row r="116">
          <cell r="H116" t="str">
            <v>สพป.ยะลา เขต 3</v>
          </cell>
        </row>
        <row r="117">
          <cell r="H117" t="str">
            <v>สพป.ร้อยเอ็ด เขต 1</v>
          </cell>
        </row>
        <row r="118">
          <cell r="H118" t="str">
            <v>สพป.ร้อยเอ็ด เขต 2</v>
          </cell>
        </row>
        <row r="119">
          <cell r="H119" t="str">
            <v>สพป.ร้อยเอ็ด เขต 3</v>
          </cell>
        </row>
        <row r="120">
          <cell r="H120" t="str">
            <v>สพป.ระนอง</v>
          </cell>
        </row>
        <row r="121">
          <cell r="H121" t="str">
            <v>สพป.ระยอง เขต 1</v>
          </cell>
        </row>
        <row r="122">
          <cell r="H122" t="str">
            <v>สพป.ระยอง เขต 2</v>
          </cell>
        </row>
        <row r="123">
          <cell r="H123" t="str">
            <v>สพป.ราชบุรี เขต 1</v>
          </cell>
        </row>
        <row r="124">
          <cell r="H124" t="str">
            <v>สพป.ราชบุรี เขต 2</v>
          </cell>
        </row>
        <row r="125">
          <cell r="H125" t="str">
            <v>สพป.ลพบุรี เขต 1</v>
          </cell>
        </row>
        <row r="126">
          <cell r="H126" t="str">
            <v>สพป.ลพบุรี เขต 2</v>
          </cell>
        </row>
        <row r="127">
          <cell r="H127" t="str">
            <v>สพป.ลำปาง เขต 1</v>
          </cell>
        </row>
        <row r="128">
          <cell r="H128" t="str">
            <v>สพป.ลำปาง เขต 2</v>
          </cell>
        </row>
        <row r="129">
          <cell r="H129" t="str">
            <v>สพป.ลำปาง เขต 3</v>
          </cell>
        </row>
        <row r="130">
          <cell r="H130" t="str">
            <v>สพป.ลำพูน เขต 1</v>
          </cell>
        </row>
        <row r="131">
          <cell r="H131" t="str">
            <v>สพป.ลำพูน เขต 2</v>
          </cell>
        </row>
        <row r="132">
          <cell r="H132" t="str">
            <v>สพป.เลย เขต 1</v>
          </cell>
        </row>
        <row r="133">
          <cell r="H133" t="str">
            <v>สพป.เลย เขต 2</v>
          </cell>
        </row>
        <row r="134">
          <cell r="H134" t="str">
            <v>สพป.เลย เขต 3</v>
          </cell>
        </row>
        <row r="135">
          <cell r="H135" t="str">
            <v>สพป.ศรีสะเกษ เขต 1</v>
          </cell>
        </row>
        <row r="136">
          <cell r="H136" t="str">
            <v>สพป.ศรีสะเกษ เขต 2</v>
          </cell>
        </row>
        <row r="137">
          <cell r="H137" t="str">
            <v>สพป.ศรีสะเกษ เขต 3</v>
          </cell>
        </row>
        <row r="138">
          <cell r="H138" t="str">
            <v>สพป.ศรีสะเกษ เขต 4</v>
          </cell>
        </row>
        <row r="139">
          <cell r="H139" t="str">
            <v>สพป.สกลนคร เขต 1</v>
          </cell>
        </row>
        <row r="140">
          <cell r="H140" t="str">
            <v>สพป.สกลนคร เขต 2</v>
          </cell>
        </row>
        <row r="141">
          <cell r="H141" t="str">
            <v>สพป.สกลนคร เขต 3</v>
          </cell>
        </row>
        <row r="142">
          <cell r="H142" t="str">
            <v>สพป.สงขลา เขต 1</v>
          </cell>
        </row>
        <row r="143">
          <cell r="H143" t="str">
            <v>สพป.สงขลา เขต 2</v>
          </cell>
        </row>
        <row r="144">
          <cell r="H144" t="str">
            <v>สพป.สงขลา เขต 3</v>
          </cell>
        </row>
        <row r="145">
          <cell r="H145" t="str">
            <v>สพป.สตูล</v>
          </cell>
        </row>
        <row r="146">
          <cell r="H146" t="str">
            <v>สพป.สมุทรปราการ เขต 1</v>
          </cell>
        </row>
        <row r="147">
          <cell r="H147" t="str">
            <v>สพป.สมุทรปราการ เขต 2</v>
          </cell>
        </row>
        <row r="148">
          <cell r="H148" t="str">
            <v>สพป.สมุทรสงคราม</v>
          </cell>
        </row>
        <row r="149">
          <cell r="H149" t="str">
            <v>สพป.สมุทรสาคร</v>
          </cell>
        </row>
        <row r="150">
          <cell r="H150" t="str">
            <v>สพป.สระแก้ว เขต 1</v>
          </cell>
        </row>
        <row r="151">
          <cell r="H151" t="str">
            <v>สพป.สระแก้ว เขต 2</v>
          </cell>
        </row>
        <row r="152">
          <cell r="H152" t="str">
            <v>สพป.สระบุรี เขต 1</v>
          </cell>
        </row>
        <row r="153">
          <cell r="H153" t="str">
            <v>สพป.สระบุรี เขต 2</v>
          </cell>
        </row>
        <row r="154">
          <cell r="H154" t="str">
            <v>สพป.สิงห์บุรี</v>
          </cell>
        </row>
        <row r="155">
          <cell r="H155" t="str">
            <v>สพป.สุโขทัย เขต 1</v>
          </cell>
        </row>
        <row r="156">
          <cell r="H156" t="str">
            <v>สพป.สุโขทัย เขต 2</v>
          </cell>
        </row>
        <row r="157">
          <cell r="H157" t="str">
            <v>สพป.สุพรรณบุรี เขต 1</v>
          </cell>
        </row>
        <row r="158">
          <cell r="H158" t="str">
            <v>สพป.สุพรรณบุรี เขต 2</v>
          </cell>
        </row>
        <row r="159">
          <cell r="H159" t="str">
            <v>สพป.สุพรรณบุรี เขต 3</v>
          </cell>
        </row>
        <row r="160">
          <cell r="H160" t="str">
            <v>สพป.สุราษฎร์ธานี เขต 1</v>
          </cell>
        </row>
        <row r="161">
          <cell r="H161" t="str">
            <v>สพป.สุราษฎร์ธานี เขต 2</v>
          </cell>
        </row>
        <row r="162">
          <cell r="H162" t="str">
            <v>สพป.สุราษฎร์ธานี เขต 3</v>
          </cell>
        </row>
        <row r="163">
          <cell r="H163" t="str">
            <v>สพป.สุรินทร์ เขต 1</v>
          </cell>
        </row>
        <row r="164">
          <cell r="H164" t="str">
            <v>สพป.สุรินทร์ เขต 2</v>
          </cell>
        </row>
        <row r="165">
          <cell r="H165" t="str">
            <v>สพป.สุรินทร์ เขต 3</v>
          </cell>
        </row>
        <row r="166">
          <cell r="H166" t="str">
            <v>สพป.หนองคาย เขต 1</v>
          </cell>
        </row>
        <row r="167">
          <cell r="H167" t="str">
            <v>สพป.หนองคาย เขต 2</v>
          </cell>
        </row>
        <row r="168">
          <cell r="H168" t="str">
            <v>สพป.หนองบัวลำภู เขต 1</v>
          </cell>
        </row>
        <row r="169">
          <cell r="H169" t="str">
            <v>สพป.หนองบัวลำภู เขต 2</v>
          </cell>
        </row>
        <row r="170">
          <cell r="H170" t="str">
            <v>สพป.อ่างทอง</v>
          </cell>
        </row>
        <row r="171">
          <cell r="H171" t="str">
            <v>สพป.อำนาจเจริญ</v>
          </cell>
        </row>
        <row r="172">
          <cell r="H172" t="str">
            <v>สพป.อุดรธานี เขต 1</v>
          </cell>
        </row>
        <row r="173">
          <cell r="H173" t="str">
            <v>สพป.อุดรธานี เขต 2</v>
          </cell>
        </row>
        <row r="174">
          <cell r="H174" t="str">
            <v>สพป.อุดรธานี เขต 3</v>
          </cell>
        </row>
        <row r="175">
          <cell r="H175" t="str">
            <v>สพป.อุดรธานี เขต 4</v>
          </cell>
        </row>
        <row r="176">
          <cell r="H176" t="str">
            <v>สพป.อุตรดิตถ์ เขต 1</v>
          </cell>
        </row>
        <row r="177">
          <cell r="H177" t="str">
            <v>สพป.อุตรดิตถ์ เขต 2</v>
          </cell>
        </row>
        <row r="178">
          <cell r="H178" t="str">
            <v>สพป.อุทัยธานี เขต 1</v>
          </cell>
        </row>
        <row r="179">
          <cell r="H179" t="str">
            <v>สพป.อุทัยธานี เขต 2</v>
          </cell>
        </row>
        <row r="180">
          <cell r="H180" t="str">
            <v>สพป.อุบลราชธานี เขต 1</v>
          </cell>
        </row>
        <row r="181">
          <cell r="H181" t="str">
            <v>สพป.อุบลราชธานี เขต 2</v>
          </cell>
        </row>
        <row r="182">
          <cell r="H182" t="str">
            <v>สพป.อุบลราชธานี เขต 3</v>
          </cell>
        </row>
        <row r="183">
          <cell r="H183" t="str">
            <v>สพป.อุบลราชธานี เขต 4</v>
          </cell>
        </row>
        <row r="184">
          <cell r="H184" t="str">
            <v>สพป.อุบลราชธานี เขต 5</v>
          </cell>
        </row>
        <row r="185">
          <cell r="H185" t="str">
            <v>สพม. เขต 1</v>
          </cell>
        </row>
        <row r="186">
          <cell r="H186" t="str">
            <v>สพม. เขต 2</v>
          </cell>
        </row>
        <row r="187">
          <cell r="H187" t="str">
            <v>สพม. เขต 3</v>
          </cell>
        </row>
        <row r="188">
          <cell r="H188" t="str">
            <v>สพม. เขต 4</v>
          </cell>
        </row>
        <row r="189">
          <cell r="H189" t="str">
            <v>สพม. เขต 5</v>
          </cell>
        </row>
        <row r="190">
          <cell r="H190" t="str">
            <v>สพม. เขต 6</v>
          </cell>
        </row>
        <row r="191">
          <cell r="H191" t="str">
            <v>สพม. เขต 7</v>
          </cell>
        </row>
        <row r="192">
          <cell r="H192" t="str">
            <v>สพม. เขต 8</v>
          </cell>
        </row>
        <row r="193">
          <cell r="H193" t="str">
            <v>สพม. เขต 9</v>
          </cell>
        </row>
        <row r="194">
          <cell r="H194" t="str">
            <v>สพม. เขต 10</v>
          </cell>
        </row>
        <row r="195">
          <cell r="H195" t="str">
            <v>สพม. เขต 11</v>
          </cell>
        </row>
        <row r="196">
          <cell r="H196" t="str">
            <v>สพม. เขต 12</v>
          </cell>
        </row>
        <row r="197">
          <cell r="H197" t="str">
            <v>สพม. เขต 13</v>
          </cell>
        </row>
        <row r="198">
          <cell r="H198" t="str">
            <v>สพม. เขต 14</v>
          </cell>
        </row>
        <row r="199">
          <cell r="H199" t="str">
            <v>สพม. เขต 15</v>
          </cell>
        </row>
        <row r="200">
          <cell r="H200" t="str">
            <v>สพม. เขต 16</v>
          </cell>
        </row>
        <row r="201">
          <cell r="H201" t="str">
            <v>สพม. เขต 17</v>
          </cell>
        </row>
        <row r="202">
          <cell r="H202" t="str">
            <v>สพม. เขต 18</v>
          </cell>
        </row>
        <row r="203">
          <cell r="H203" t="str">
            <v>สพม. เขต 19</v>
          </cell>
        </row>
        <row r="204">
          <cell r="H204" t="str">
            <v>สพม. เขต 20</v>
          </cell>
        </row>
        <row r="205">
          <cell r="H205" t="str">
            <v>สพม. เขต 21</v>
          </cell>
        </row>
        <row r="206">
          <cell r="H206" t="str">
            <v>สพม. เขต 22</v>
          </cell>
        </row>
        <row r="207">
          <cell r="H207" t="str">
            <v>สพม. เขต 23</v>
          </cell>
        </row>
        <row r="208">
          <cell r="H208" t="str">
            <v>สพม. เขต 24</v>
          </cell>
        </row>
        <row r="209">
          <cell r="H209" t="str">
            <v>สพม. เขต 25</v>
          </cell>
        </row>
        <row r="210">
          <cell r="H210" t="str">
            <v>สพม. เขต 26</v>
          </cell>
        </row>
        <row r="211">
          <cell r="H211" t="str">
            <v>สพม. เขต 27</v>
          </cell>
        </row>
        <row r="212">
          <cell r="H212" t="str">
            <v>สพม. เขต 28</v>
          </cell>
        </row>
        <row r="213">
          <cell r="H213" t="str">
            <v>สพม. เขต 29</v>
          </cell>
        </row>
        <row r="214">
          <cell r="H214" t="str">
            <v>สพม. เขต 30</v>
          </cell>
        </row>
        <row r="215">
          <cell r="H215" t="str">
            <v>สพม. เขต 31</v>
          </cell>
        </row>
        <row r="216">
          <cell r="H216" t="str">
            <v>สพม. เขต 32</v>
          </cell>
        </row>
        <row r="217">
          <cell r="H217" t="str">
            <v>สพม. เขต 33</v>
          </cell>
        </row>
        <row r="218">
          <cell r="H218" t="str">
            <v>สพม. เขต 34</v>
          </cell>
        </row>
        <row r="219">
          <cell r="H219" t="str">
            <v>สพม. เขต 35</v>
          </cell>
        </row>
        <row r="220">
          <cell r="H220" t="str">
            <v>สพม. เขต 36</v>
          </cell>
        </row>
        <row r="221">
          <cell r="H221" t="str">
            <v>สพม. เขต 37</v>
          </cell>
        </row>
        <row r="222">
          <cell r="H222" t="str">
            <v>สพม. เขต 38</v>
          </cell>
        </row>
        <row r="223">
          <cell r="H223" t="str">
            <v>สพม. เขต 39</v>
          </cell>
        </row>
        <row r="224">
          <cell r="H224" t="str">
            <v>สพม. เขต 40</v>
          </cell>
        </row>
        <row r="225">
          <cell r="H225" t="str">
            <v>สพม. เขต 41</v>
          </cell>
        </row>
        <row r="226">
          <cell r="H226" t="str">
            <v>สพม. เขต 42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9"/>
  <sheetViews>
    <sheetView tabSelected="1" view="pageLayout" topLeftCell="A83" zoomScaleNormal="175" workbookViewId="0">
      <selection activeCell="C80" sqref="C80"/>
    </sheetView>
  </sheetViews>
  <sheetFormatPr defaultColWidth="9" defaultRowHeight="18" x14ac:dyDescent="0.35"/>
  <cols>
    <col min="1" max="1" width="3.796875" style="2" customWidth="1"/>
    <col min="2" max="2" width="21.19921875" style="2" customWidth="1"/>
    <col min="3" max="3" width="7.19921875" style="8" customWidth="1"/>
    <col min="4" max="4" width="19.796875" style="2" bestFit="1" customWidth="1"/>
    <col min="5" max="5" width="6.19921875" style="8" customWidth="1"/>
    <col min="6" max="6" width="10.69921875" style="8" bestFit="1" customWidth="1"/>
    <col min="7" max="7" width="6.3984375" style="8" customWidth="1"/>
    <col min="8" max="8" width="6.19921875" style="8" customWidth="1"/>
    <col min="9" max="9" width="6" style="2" customWidth="1"/>
    <col min="10" max="11" width="5.59765625" style="9" customWidth="1"/>
    <col min="12" max="12" width="11.69921875" style="9" customWidth="1"/>
    <col min="13" max="13" width="9.3984375" style="9" customWidth="1"/>
    <col min="14" max="16384" width="9" style="2"/>
  </cols>
  <sheetData>
    <row r="1" spans="1:13" ht="21" x14ac:dyDescent="0.4">
      <c r="A1" s="94" t="s">
        <v>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s="1" customFormat="1" ht="21.6" thickBot="1" x14ac:dyDescent="0.3">
      <c r="A2" s="108" t="s">
        <v>36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ht="18.600000000000001" thickTop="1" x14ac:dyDescent="0.35">
      <c r="A3" s="109" t="s">
        <v>0</v>
      </c>
      <c r="B3" s="112" t="s">
        <v>1</v>
      </c>
      <c r="C3" s="115" t="s">
        <v>37</v>
      </c>
      <c r="D3" s="116"/>
      <c r="E3" s="116"/>
      <c r="F3" s="116"/>
      <c r="G3" s="116"/>
      <c r="H3" s="116"/>
      <c r="I3" s="116"/>
      <c r="J3" s="116"/>
      <c r="K3" s="117"/>
      <c r="L3" s="118" t="s">
        <v>5</v>
      </c>
      <c r="M3" s="121" t="s">
        <v>6</v>
      </c>
    </row>
    <row r="4" spans="1:13" ht="16.5" customHeight="1" x14ac:dyDescent="0.35">
      <c r="A4" s="110"/>
      <c r="B4" s="113"/>
      <c r="C4" s="110" t="s">
        <v>7</v>
      </c>
      <c r="D4" s="124" t="s">
        <v>8</v>
      </c>
      <c r="E4" s="126" t="s">
        <v>2</v>
      </c>
      <c r="F4" s="126" t="s">
        <v>3</v>
      </c>
      <c r="G4" s="126" t="s">
        <v>35</v>
      </c>
      <c r="H4" s="126" t="s">
        <v>4</v>
      </c>
      <c r="I4" s="126" t="s">
        <v>9</v>
      </c>
      <c r="J4" s="126" t="s">
        <v>10</v>
      </c>
      <c r="K4" s="128"/>
      <c r="L4" s="119"/>
      <c r="M4" s="122"/>
    </row>
    <row r="5" spans="1:13" x14ac:dyDescent="0.35">
      <c r="A5" s="110"/>
      <c r="B5" s="113"/>
      <c r="C5" s="110"/>
      <c r="D5" s="124"/>
      <c r="E5" s="126"/>
      <c r="F5" s="126"/>
      <c r="G5" s="126"/>
      <c r="H5" s="126"/>
      <c r="I5" s="126"/>
      <c r="J5" s="126"/>
      <c r="K5" s="128"/>
      <c r="L5" s="119"/>
      <c r="M5" s="122"/>
    </row>
    <row r="6" spans="1:13" ht="18.600000000000001" thickBot="1" x14ac:dyDescent="0.4">
      <c r="A6" s="111"/>
      <c r="B6" s="114"/>
      <c r="C6" s="111"/>
      <c r="D6" s="125"/>
      <c r="E6" s="127"/>
      <c r="F6" s="127"/>
      <c r="G6" s="127"/>
      <c r="H6" s="127"/>
      <c r="I6" s="127"/>
      <c r="J6" s="10" t="s">
        <v>11</v>
      </c>
      <c r="K6" s="11" t="s">
        <v>12</v>
      </c>
      <c r="L6" s="120"/>
      <c r="M6" s="123"/>
    </row>
    <row r="7" spans="1:13" ht="19.2" thickTop="1" thickBot="1" x14ac:dyDescent="0.4">
      <c r="A7" s="95" t="s">
        <v>43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1:13" s="12" customFormat="1" ht="22.2" thickTop="1" thickBot="1" x14ac:dyDescent="0.45">
      <c r="A8" s="33">
        <v>1</v>
      </c>
      <c r="B8" s="45" t="s">
        <v>44</v>
      </c>
      <c r="C8" s="50" t="s">
        <v>57</v>
      </c>
      <c r="D8" s="62" t="s">
        <v>39</v>
      </c>
      <c r="E8" s="52">
        <v>2</v>
      </c>
      <c r="F8" s="52" t="s">
        <v>75</v>
      </c>
      <c r="G8" s="52">
        <v>8</v>
      </c>
      <c r="H8" s="53">
        <v>16</v>
      </c>
      <c r="I8" s="81">
        <f>SUM(H8:H13)</f>
        <v>21</v>
      </c>
      <c r="J8" s="81">
        <f>INT(I8*50/60)</f>
        <v>17</v>
      </c>
      <c r="K8" s="84">
        <f>MOD((I8*50),60)</f>
        <v>30</v>
      </c>
      <c r="L8" s="87" t="str">
        <f>IF(J8&gt;=12,"ตามเกณฑ์",IF(J8&lt;15,"น้อยกว่าเกณฑ์"))</f>
        <v>ตามเกณฑ์</v>
      </c>
      <c r="M8" s="89"/>
    </row>
    <row r="9" spans="1:13" s="12" customFormat="1" ht="19.2" thickTop="1" thickBot="1" x14ac:dyDescent="0.4">
      <c r="A9" s="24"/>
      <c r="B9" s="58" t="s">
        <v>95</v>
      </c>
      <c r="C9" s="51" t="s">
        <v>41</v>
      </c>
      <c r="D9" s="63" t="s">
        <v>69</v>
      </c>
      <c r="E9" s="54">
        <v>1</v>
      </c>
      <c r="F9" s="54" t="s">
        <v>58</v>
      </c>
      <c r="G9" s="54">
        <v>1</v>
      </c>
      <c r="H9" s="55">
        <v>1</v>
      </c>
      <c r="I9" s="81"/>
      <c r="J9" s="81"/>
      <c r="K9" s="84"/>
      <c r="L9" s="87"/>
      <c r="M9" s="89"/>
    </row>
    <row r="10" spans="1:13" s="12" customFormat="1" ht="19.2" thickTop="1" thickBot="1" x14ac:dyDescent="0.4">
      <c r="A10" s="24"/>
      <c r="B10" s="58"/>
      <c r="C10" s="24"/>
      <c r="D10" s="64" t="s">
        <v>13</v>
      </c>
      <c r="E10" s="54"/>
      <c r="F10" s="54"/>
      <c r="G10" s="54"/>
      <c r="H10" s="55">
        <v>1</v>
      </c>
      <c r="I10" s="81"/>
      <c r="J10" s="81"/>
      <c r="K10" s="84"/>
      <c r="L10" s="87"/>
      <c r="M10" s="89"/>
    </row>
    <row r="11" spans="1:13" s="12" customFormat="1" ht="19.2" thickTop="1" thickBot="1" x14ac:dyDescent="0.4">
      <c r="A11" s="24"/>
      <c r="B11" s="58"/>
      <c r="C11" s="24"/>
      <c r="D11" s="64" t="s">
        <v>14</v>
      </c>
      <c r="E11" s="54"/>
      <c r="F11" s="54"/>
      <c r="G11" s="54"/>
      <c r="H11" s="55">
        <v>1</v>
      </c>
      <c r="I11" s="81"/>
      <c r="J11" s="81"/>
      <c r="K11" s="84"/>
      <c r="L11" s="87"/>
      <c r="M11" s="89"/>
    </row>
    <row r="12" spans="1:13" s="12" customFormat="1" ht="19.2" thickTop="1" thickBot="1" x14ac:dyDescent="0.4">
      <c r="A12" s="24"/>
      <c r="B12" s="58"/>
      <c r="C12" s="24"/>
      <c r="D12" s="65" t="s">
        <v>34</v>
      </c>
      <c r="E12" s="54"/>
      <c r="F12" s="54"/>
      <c r="G12" s="54"/>
      <c r="H12" s="55">
        <v>1</v>
      </c>
      <c r="I12" s="81"/>
      <c r="J12" s="81"/>
      <c r="K12" s="84"/>
      <c r="L12" s="87"/>
      <c r="M12" s="89"/>
    </row>
    <row r="13" spans="1:13" s="12" customFormat="1" ht="19.2" thickTop="1" thickBot="1" x14ac:dyDescent="0.4">
      <c r="A13" s="29"/>
      <c r="B13" s="59"/>
      <c r="C13" s="29"/>
      <c r="D13" s="64" t="s">
        <v>33</v>
      </c>
      <c r="E13" s="56"/>
      <c r="F13" s="56"/>
      <c r="G13" s="56"/>
      <c r="H13" s="57">
        <v>1</v>
      </c>
      <c r="I13" s="82"/>
      <c r="J13" s="82"/>
      <c r="K13" s="85"/>
      <c r="L13" s="88"/>
      <c r="M13" s="89"/>
    </row>
    <row r="14" spans="1:13" s="12" customFormat="1" ht="22.2" thickTop="1" thickBot="1" x14ac:dyDescent="0.45">
      <c r="A14" s="33">
        <v>2</v>
      </c>
      <c r="B14" s="60" t="s">
        <v>96</v>
      </c>
      <c r="C14" s="33" t="s">
        <v>41</v>
      </c>
      <c r="D14" s="66" t="s">
        <v>59</v>
      </c>
      <c r="E14" s="52">
        <v>3</v>
      </c>
      <c r="F14" s="52" t="s">
        <v>76</v>
      </c>
      <c r="G14" s="52">
        <v>3</v>
      </c>
      <c r="H14" s="53">
        <v>9</v>
      </c>
      <c r="I14" s="81">
        <f>SUM(H14:H19)</f>
        <v>21</v>
      </c>
      <c r="J14" s="81">
        <f>INT(I14*50/60)</f>
        <v>17</v>
      </c>
      <c r="K14" s="84">
        <f>MOD((I14*50),60)</f>
        <v>30</v>
      </c>
      <c r="L14" s="87" t="str">
        <f>IF(J14&gt;=12,"ตามเกณฑ์",IF(J14&lt;15,"น้อยกว่าเกณฑ์"))</f>
        <v>ตามเกณฑ์</v>
      </c>
      <c r="M14" s="89"/>
    </row>
    <row r="15" spans="1:13" s="12" customFormat="1" ht="19.2" thickTop="1" thickBot="1" x14ac:dyDescent="0.4">
      <c r="A15" s="24"/>
      <c r="B15" s="58" t="s">
        <v>97</v>
      </c>
      <c r="C15" s="72" t="s">
        <v>61</v>
      </c>
      <c r="D15" s="67" t="s">
        <v>60</v>
      </c>
      <c r="E15" s="54">
        <v>2</v>
      </c>
      <c r="F15" s="54" t="s">
        <v>77</v>
      </c>
      <c r="G15" s="54">
        <v>4</v>
      </c>
      <c r="H15" s="55">
        <v>8</v>
      </c>
      <c r="I15" s="81"/>
      <c r="J15" s="81"/>
      <c r="K15" s="84"/>
      <c r="L15" s="87"/>
      <c r="M15" s="89"/>
    </row>
    <row r="16" spans="1:13" s="12" customFormat="1" ht="19.2" thickTop="1" thickBot="1" x14ac:dyDescent="0.4">
      <c r="A16" s="24"/>
      <c r="B16" s="58"/>
      <c r="C16" s="24"/>
      <c r="D16" s="64" t="s">
        <v>13</v>
      </c>
      <c r="E16" s="27"/>
      <c r="F16" s="27"/>
      <c r="G16" s="27"/>
      <c r="H16" s="28">
        <v>1</v>
      </c>
      <c r="I16" s="81"/>
      <c r="J16" s="81"/>
      <c r="K16" s="84"/>
      <c r="L16" s="87"/>
      <c r="M16" s="89"/>
    </row>
    <row r="17" spans="1:13" s="12" customFormat="1" ht="19.2" thickTop="1" thickBot="1" x14ac:dyDescent="0.4">
      <c r="A17" s="24"/>
      <c r="B17" s="25"/>
      <c r="C17" s="24"/>
      <c r="D17" s="64" t="s">
        <v>14</v>
      </c>
      <c r="E17" s="27"/>
      <c r="F17" s="27"/>
      <c r="G17" s="27"/>
      <c r="H17" s="28">
        <v>1</v>
      </c>
      <c r="I17" s="81"/>
      <c r="J17" s="81"/>
      <c r="K17" s="84"/>
      <c r="L17" s="87"/>
      <c r="M17" s="89"/>
    </row>
    <row r="18" spans="1:13" s="12" customFormat="1" ht="19.2" thickTop="1" thickBot="1" x14ac:dyDescent="0.4">
      <c r="A18" s="24"/>
      <c r="B18" s="25"/>
      <c r="C18" s="24"/>
      <c r="D18" s="65" t="s">
        <v>34</v>
      </c>
      <c r="E18" s="27"/>
      <c r="F18" s="27"/>
      <c r="G18" s="27"/>
      <c r="H18" s="28">
        <v>1</v>
      </c>
      <c r="I18" s="81"/>
      <c r="J18" s="81"/>
      <c r="K18" s="84"/>
      <c r="L18" s="87"/>
      <c r="M18" s="89"/>
    </row>
    <row r="19" spans="1:13" s="12" customFormat="1" ht="19.2" thickTop="1" thickBot="1" x14ac:dyDescent="0.4">
      <c r="A19" s="29"/>
      <c r="B19" s="30"/>
      <c r="C19" s="29"/>
      <c r="D19" s="64" t="s">
        <v>33</v>
      </c>
      <c r="E19" s="31"/>
      <c r="F19" s="31"/>
      <c r="G19" s="31"/>
      <c r="H19" s="32">
        <v>1</v>
      </c>
      <c r="I19" s="82"/>
      <c r="J19" s="82"/>
      <c r="K19" s="85"/>
      <c r="L19" s="88"/>
      <c r="M19" s="89"/>
    </row>
    <row r="20" spans="1:13" s="12" customFormat="1" ht="22.2" thickTop="1" thickBot="1" x14ac:dyDescent="0.45">
      <c r="A20" s="33">
        <v>3</v>
      </c>
      <c r="B20" s="45" t="s">
        <v>45</v>
      </c>
      <c r="C20" s="72" t="s">
        <v>63</v>
      </c>
      <c r="D20" s="68" t="s">
        <v>62</v>
      </c>
      <c r="E20" s="36">
        <v>2</v>
      </c>
      <c r="F20" s="36" t="s">
        <v>78</v>
      </c>
      <c r="G20" s="36">
        <v>3</v>
      </c>
      <c r="H20" s="37">
        <v>6</v>
      </c>
      <c r="I20" s="81">
        <f>SUM(H20:H24)</f>
        <v>10</v>
      </c>
      <c r="J20" s="81">
        <f>INT(I20*50/60)</f>
        <v>8</v>
      </c>
      <c r="K20" s="84">
        <f>MOD((I20*50),60)</f>
        <v>20</v>
      </c>
      <c r="L20" s="87" t="str">
        <f>IF(J20&gt;=12,"ตามเกณฑ์",IF(J20&lt;15,"น้อยกว่าเกณฑ์"))</f>
        <v>น้อยกว่าเกณฑ์</v>
      </c>
      <c r="M20" s="89"/>
    </row>
    <row r="21" spans="1:13" s="12" customFormat="1" ht="19.2" thickTop="1" thickBot="1" x14ac:dyDescent="0.4">
      <c r="A21" s="24"/>
      <c r="B21" s="58" t="s">
        <v>98</v>
      </c>
      <c r="C21" s="24"/>
      <c r="D21" s="64" t="s">
        <v>13</v>
      </c>
      <c r="E21" s="27"/>
      <c r="F21" s="27"/>
      <c r="G21" s="27"/>
      <c r="H21" s="28">
        <v>1</v>
      </c>
      <c r="I21" s="81"/>
      <c r="J21" s="81"/>
      <c r="K21" s="84"/>
      <c r="L21" s="87"/>
      <c r="M21" s="89"/>
    </row>
    <row r="22" spans="1:13" s="12" customFormat="1" ht="19.2" thickTop="1" thickBot="1" x14ac:dyDescent="0.4">
      <c r="A22" s="24"/>
      <c r="B22" s="25"/>
      <c r="C22" s="24"/>
      <c r="D22" s="64" t="s">
        <v>14</v>
      </c>
      <c r="E22" s="27"/>
      <c r="F22" s="27"/>
      <c r="G22" s="27"/>
      <c r="H22" s="28">
        <v>1</v>
      </c>
      <c r="I22" s="81"/>
      <c r="J22" s="81"/>
      <c r="K22" s="84"/>
      <c r="L22" s="87"/>
      <c r="M22" s="89"/>
    </row>
    <row r="23" spans="1:13" s="12" customFormat="1" ht="19.2" thickTop="1" thickBot="1" x14ac:dyDescent="0.4">
      <c r="A23" s="24"/>
      <c r="B23" s="25"/>
      <c r="C23" s="24"/>
      <c r="D23" s="65" t="s">
        <v>34</v>
      </c>
      <c r="E23" s="27"/>
      <c r="F23" s="27"/>
      <c r="G23" s="27"/>
      <c r="H23" s="28">
        <v>1</v>
      </c>
      <c r="I23" s="81"/>
      <c r="J23" s="81"/>
      <c r="K23" s="84"/>
      <c r="L23" s="87"/>
      <c r="M23" s="89"/>
    </row>
    <row r="24" spans="1:13" s="12" customFormat="1" ht="19.2" thickTop="1" thickBot="1" x14ac:dyDescent="0.4">
      <c r="A24" s="29"/>
      <c r="B24" s="30"/>
      <c r="C24" s="29"/>
      <c r="D24" s="64" t="s">
        <v>33</v>
      </c>
      <c r="E24" s="31"/>
      <c r="F24" s="31"/>
      <c r="G24" s="31"/>
      <c r="H24" s="32">
        <v>1</v>
      </c>
      <c r="I24" s="82"/>
      <c r="J24" s="82"/>
      <c r="K24" s="85"/>
      <c r="L24" s="88"/>
      <c r="M24" s="89"/>
    </row>
    <row r="25" spans="1:13" s="12" customFormat="1" ht="22.2" thickTop="1" thickBot="1" x14ac:dyDescent="0.45">
      <c r="A25" s="33">
        <v>4</v>
      </c>
      <c r="B25" s="60" t="s">
        <v>48</v>
      </c>
      <c r="C25" s="72" t="s">
        <v>63</v>
      </c>
      <c r="D25" s="68" t="s">
        <v>62</v>
      </c>
      <c r="E25" s="36">
        <v>2</v>
      </c>
      <c r="F25" s="36" t="s">
        <v>114</v>
      </c>
      <c r="G25" s="36">
        <v>6</v>
      </c>
      <c r="H25" s="37">
        <v>12</v>
      </c>
      <c r="I25" s="81">
        <f>SUM(H25:H30)</f>
        <v>20</v>
      </c>
      <c r="J25" s="81">
        <f>INT(I25*50/60)</f>
        <v>16</v>
      </c>
      <c r="K25" s="84">
        <f>MOD((I25*50),60)</f>
        <v>40</v>
      </c>
      <c r="L25" s="87" t="str">
        <f>IF(J25&gt;=12,"ตามเกณฑ์",IF(J25&lt;15,"น้อยกว่าเกณฑ์"))</f>
        <v>ตามเกณฑ์</v>
      </c>
      <c r="M25" s="89"/>
    </row>
    <row r="26" spans="1:13" s="12" customFormat="1" ht="19.2" thickTop="1" thickBot="1" x14ac:dyDescent="0.4">
      <c r="A26" s="46"/>
      <c r="B26" s="58" t="s">
        <v>103</v>
      </c>
      <c r="C26" s="72" t="s">
        <v>65</v>
      </c>
      <c r="D26" s="67" t="s">
        <v>64</v>
      </c>
      <c r="E26" s="47">
        <v>2</v>
      </c>
      <c r="F26" s="47" t="s">
        <v>112</v>
      </c>
      <c r="G26" s="47">
        <v>2</v>
      </c>
      <c r="H26" s="48">
        <v>4</v>
      </c>
      <c r="I26" s="81"/>
      <c r="J26" s="81"/>
      <c r="K26" s="84"/>
      <c r="L26" s="87"/>
      <c r="M26" s="89"/>
    </row>
    <row r="27" spans="1:13" s="12" customFormat="1" ht="19.2" thickTop="1" thickBot="1" x14ac:dyDescent="0.4">
      <c r="A27" s="24"/>
      <c r="B27" s="58"/>
      <c r="C27" s="24"/>
      <c r="D27" s="64" t="s">
        <v>13</v>
      </c>
      <c r="E27" s="27"/>
      <c r="F27" s="27"/>
      <c r="G27" s="27"/>
      <c r="H27" s="28">
        <v>1</v>
      </c>
      <c r="I27" s="81"/>
      <c r="J27" s="81"/>
      <c r="K27" s="84"/>
      <c r="L27" s="87"/>
      <c r="M27" s="89"/>
    </row>
    <row r="28" spans="1:13" s="12" customFormat="1" ht="19.2" thickTop="1" thickBot="1" x14ac:dyDescent="0.4">
      <c r="A28" s="24"/>
      <c r="B28" s="58"/>
      <c r="C28" s="24"/>
      <c r="D28" s="64" t="s">
        <v>14</v>
      </c>
      <c r="E28" s="27"/>
      <c r="F28" s="27"/>
      <c r="G28" s="27"/>
      <c r="H28" s="28">
        <v>1</v>
      </c>
      <c r="I28" s="81"/>
      <c r="J28" s="81"/>
      <c r="K28" s="84"/>
      <c r="L28" s="87"/>
      <c r="M28" s="89"/>
    </row>
    <row r="29" spans="1:13" s="12" customFormat="1" ht="19.2" thickTop="1" thickBot="1" x14ac:dyDescent="0.4">
      <c r="A29" s="24"/>
      <c r="B29" s="58"/>
      <c r="C29" s="24"/>
      <c r="D29" s="65" t="s">
        <v>34</v>
      </c>
      <c r="E29" s="27"/>
      <c r="F29" s="27"/>
      <c r="G29" s="27"/>
      <c r="H29" s="28">
        <v>1</v>
      </c>
      <c r="I29" s="81"/>
      <c r="J29" s="81"/>
      <c r="K29" s="84"/>
      <c r="L29" s="87"/>
      <c r="M29" s="89"/>
    </row>
    <row r="30" spans="1:13" s="12" customFormat="1" ht="19.2" thickTop="1" thickBot="1" x14ac:dyDescent="0.4">
      <c r="A30" s="29"/>
      <c r="B30" s="59"/>
      <c r="C30" s="29"/>
      <c r="D30" s="64" t="s">
        <v>33</v>
      </c>
      <c r="E30" s="31"/>
      <c r="F30" s="31"/>
      <c r="G30" s="31"/>
      <c r="H30" s="32">
        <v>1</v>
      </c>
      <c r="I30" s="82"/>
      <c r="J30" s="82"/>
      <c r="K30" s="85"/>
      <c r="L30" s="88"/>
      <c r="M30" s="89"/>
    </row>
    <row r="31" spans="1:13" s="12" customFormat="1" ht="22.2" thickTop="1" thickBot="1" x14ac:dyDescent="0.45">
      <c r="A31" s="33">
        <v>5</v>
      </c>
      <c r="B31" s="60" t="s">
        <v>46</v>
      </c>
      <c r="C31" s="73" t="s">
        <v>70</v>
      </c>
      <c r="D31" s="61" t="s">
        <v>62</v>
      </c>
      <c r="E31" s="36">
        <v>3</v>
      </c>
      <c r="F31" s="36" t="s">
        <v>80</v>
      </c>
      <c r="G31" s="36">
        <v>5</v>
      </c>
      <c r="H31" s="37">
        <v>15</v>
      </c>
      <c r="I31" s="81">
        <f>SUM(H31:H36)</f>
        <v>21</v>
      </c>
      <c r="J31" s="81">
        <f>INT(I31*50/60)</f>
        <v>17</v>
      </c>
      <c r="K31" s="84">
        <f>MOD((I31*50),60)</f>
        <v>30</v>
      </c>
      <c r="L31" s="87" t="str">
        <f>IF(J31&gt;=12,"ตามเกณฑ์",IF(J31&lt;15,"น้อยกว่าเกณฑ์"))</f>
        <v>ตามเกณฑ์</v>
      </c>
      <c r="M31" s="89"/>
    </row>
    <row r="32" spans="1:13" s="12" customFormat="1" ht="19.2" thickTop="1" thickBot="1" x14ac:dyDescent="0.4">
      <c r="A32" s="24"/>
      <c r="B32" s="58" t="s">
        <v>108</v>
      </c>
      <c r="C32" s="49"/>
      <c r="D32" s="69" t="s">
        <v>69</v>
      </c>
      <c r="E32" s="27">
        <v>1</v>
      </c>
      <c r="F32" s="27" t="s">
        <v>81</v>
      </c>
      <c r="G32" s="27">
        <v>2</v>
      </c>
      <c r="H32" s="28">
        <v>2</v>
      </c>
      <c r="I32" s="81"/>
      <c r="J32" s="81"/>
      <c r="K32" s="84"/>
      <c r="L32" s="87"/>
      <c r="M32" s="89"/>
    </row>
    <row r="33" spans="1:13" s="12" customFormat="1" ht="19.2" thickTop="1" thickBot="1" x14ac:dyDescent="0.4">
      <c r="A33" s="24"/>
      <c r="B33" s="25"/>
      <c r="C33" s="24"/>
      <c r="D33" s="64" t="s">
        <v>13</v>
      </c>
      <c r="E33" s="27"/>
      <c r="F33" s="27"/>
      <c r="G33" s="27"/>
      <c r="H33" s="28">
        <v>1</v>
      </c>
      <c r="I33" s="81"/>
      <c r="J33" s="81"/>
      <c r="K33" s="84"/>
      <c r="L33" s="87"/>
      <c r="M33" s="89"/>
    </row>
    <row r="34" spans="1:13" s="12" customFormat="1" ht="19.2" thickTop="1" thickBot="1" x14ac:dyDescent="0.4">
      <c r="A34" s="24"/>
      <c r="B34" s="25"/>
      <c r="C34" s="24"/>
      <c r="D34" s="64" t="s">
        <v>14</v>
      </c>
      <c r="E34" s="27"/>
      <c r="F34" s="27"/>
      <c r="G34" s="27"/>
      <c r="H34" s="28">
        <v>1</v>
      </c>
      <c r="I34" s="81"/>
      <c r="J34" s="81"/>
      <c r="K34" s="84"/>
      <c r="L34" s="87"/>
      <c r="M34" s="89"/>
    </row>
    <row r="35" spans="1:13" s="12" customFormat="1" ht="19.2" thickTop="1" thickBot="1" x14ac:dyDescent="0.4">
      <c r="A35" s="24"/>
      <c r="B35" s="25"/>
      <c r="C35" s="24"/>
      <c r="D35" s="65" t="s">
        <v>34</v>
      </c>
      <c r="E35" s="27"/>
      <c r="F35" s="27"/>
      <c r="G35" s="27"/>
      <c r="H35" s="28">
        <v>1</v>
      </c>
      <c r="I35" s="81"/>
      <c r="J35" s="81"/>
      <c r="K35" s="84"/>
      <c r="L35" s="87"/>
      <c r="M35" s="89"/>
    </row>
    <row r="36" spans="1:13" s="12" customFormat="1" ht="19.2" thickTop="1" thickBot="1" x14ac:dyDescent="0.4">
      <c r="A36" s="29"/>
      <c r="B36" s="30"/>
      <c r="C36" s="29"/>
      <c r="D36" s="64" t="s">
        <v>33</v>
      </c>
      <c r="E36" s="31"/>
      <c r="F36" s="31"/>
      <c r="G36" s="31"/>
      <c r="H36" s="32">
        <v>1</v>
      </c>
      <c r="I36" s="82"/>
      <c r="J36" s="82"/>
      <c r="K36" s="85"/>
      <c r="L36" s="88"/>
      <c r="M36" s="89"/>
    </row>
    <row r="37" spans="1:13" s="12" customFormat="1" ht="22.2" thickTop="1" thickBot="1" x14ac:dyDescent="0.45">
      <c r="A37" s="42">
        <v>6</v>
      </c>
      <c r="B37" s="45" t="s">
        <v>47</v>
      </c>
      <c r="C37" s="73" t="s">
        <v>71</v>
      </c>
      <c r="D37" s="61" t="s">
        <v>72</v>
      </c>
      <c r="E37" s="36">
        <v>1</v>
      </c>
      <c r="F37" s="36" t="s">
        <v>82</v>
      </c>
      <c r="G37" s="36">
        <v>10</v>
      </c>
      <c r="H37" s="37">
        <v>10</v>
      </c>
      <c r="I37" s="80">
        <f>SUM(H37:H41)</f>
        <v>14</v>
      </c>
      <c r="J37" s="80">
        <f>INT(I37*50/60)</f>
        <v>11</v>
      </c>
      <c r="K37" s="83">
        <f>MOD((I37*50),60)</f>
        <v>40</v>
      </c>
      <c r="L37" s="86" t="str">
        <f>IF(J37&gt;=12,"ตามเกณฑ์",IF(J37&lt;15,"น้อยกว่าเกณฑ์"))</f>
        <v>น้อยกว่าเกณฑ์</v>
      </c>
      <c r="M37" s="89"/>
    </row>
    <row r="38" spans="1:13" s="12" customFormat="1" ht="19.2" thickTop="1" thickBot="1" x14ac:dyDescent="0.4">
      <c r="A38" s="43"/>
      <c r="B38" s="25" t="s">
        <v>83</v>
      </c>
      <c r="C38" s="24"/>
      <c r="D38" s="64" t="s">
        <v>13</v>
      </c>
      <c r="E38" s="27"/>
      <c r="F38" s="27"/>
      <c r="G38" s="27"/>
      <c r="H38" s="28">
        <v>1</v>
      </c>
      <c r="I38" s="81"/>
      <c r="J38" s="81"/>
      <c r="K38" s="84"/>
      <c r="L38" s="87"/>
      <c r="M38" s="89"/>
    </row>
    <row r="39" spans="1:13" s="12" customFormat="1" ht="19.2" thickTop="1" thickBot="1" x14ac:dyDescent="0.4">
      <c r="A39" s="43"/>
      <c r="B39" s="25"/>
      <c r="C39" s="24"/>
      <c r="D39" s="64" t="s">
        <v>14</v>
      </c>
      <c r="E39" s="27"/>
      <c r="F39" s="27"/>
      <c r="G39" s="27"/>
      <c r="H39" s="28">
        <v>1</v>
      </c>
      <c r="I39" s="81"/>
      <c r="J39" s="81"/>
      <c r="K39" s="84"/>
      <c r="L39" s="87"/>
      <c r="M39" s="89"/>
    </row>
    <row r="40" spans="1:13" s="12" customFormat="1" ht="19.2" thickTop="1" thickBot="1" x14ac:dyDescent="0.4">
      <c r="A40" s="43"/>
      <c r="B40" s="25"/>
      <c r="C40" s="24"/>
      <c r="D40" s="65" t="s">
        <v>34</v>
      </c>
      <c r="E40" s="27"/>
      <c r="F40" s="27"/>
      <c r="G40" s="27"/>
      <c r="H40" s="28">
        <v>1</v>
      </c>
      <c r="I40" s="81"/>
      <c r="J40" s="81"/>
      <c r="K40" s="84"/>
      <c r="L40" s="87"/>
      <c r="M40" s="89"/>
    </row>
    <row r="41" spans="1:13" s="12" customFormat="1" ht="40.5" customHeight="1" thickTop="1" thickBot="1" x14ac:dyDescent="0.4">
      <c r="A41" s="44"/>
      <c r="B41" s="30"/>
      <c r="C41" s="29"/>
      <c r="D41" s="64" t="s">
        <v>33</v>
      </c>
      <c r="E41" s="31"/>
      <c r="F41" s="31"/>
      <c r="G41" s="31"/>
      <c r="H41" s="32">
        <v>1</v>
      </c>
      <c r="I41" s="82"/>
      <c r="J41" s="82"/>
      <c r="K41" s="85"/>
      <c r="L41" s="88"/>
      <c r="M41" s="89"/>
    </row>
    <row r="42" spans="1:13" ht="22.2" thickTop="1" thickBot="1" x14ac:dyDescent="0.45">
      <c r="A42" s="42">
        <v>7</v>
      </c>
      <c r="B42" s="45" t="s">
        <v>49</v>
      </c>
      <c r="C42" s="73" t="s">
        <v>40</v>
      </c>
      <c r="D42" s="61" t="s">
        <v>39</v>
      </c>
      <c r="E42" s="36">
        <v>3</v>
      </c>
      <c r="F42" s="36" t="s">
        <v>94</v>
      </c>
      <c r="G42" s="36">
        <v>5</v>
      </c>
      <c r="H42" s="37">
        <v>15</v>
      </c>
      <c r="I42" s="80">
        <f>SUM(H42:H47)</f>
        <v>20</v>
      </c>
      <c r="J42" s="80">
        <f>INT(I42*50/60)</f>
        <v>16</v>
      </c>
      <c r="K42" s="83">
        <f>MOD((I42*50),60)</f>
        <v>40</v>
      </c>
      <c r="L42" s="86" t="str">
        <f>IF(J42&gt;=12,"ตามเกณฑ์",IF(J42&lt;15,"น้อยกว่าเกณฑ์"))</f>
        <v>ตามเกณฑ์</v>
      </c>
      <c r="M42" s="89"/>
    </row>
    <row r="43" spans="1:13" ht="19.2" thickTop="1" thickBot="1" x14ac:dyDescent="0.4">
      <c r="A43" s="43"/>
      <c r="B43" s="25" t="s">
        <v>55</v>
      </c>
      <c r="C43" s="49"/>
      <c r="D43" s="69" t="s">
        <v>69</v>
      </c>
      <c r="E43" s="27">
        <v>1</v>
      </c>
      <c r="F43" s="27" t="s">
        <v>84</v>
      </c>
      <c r="G43" s="27">
        <v>1</v>
      </c>
      <c r="H43" s="28">
        <v>1</v>
      </c>
      <c r="I43" s="81"/>
      <c r="J43" s="81"/>
      <c r="K43" s="84"/>
      <c r="L43" s="87"/>
      <c r="M43" s="89"/>
    </row>
    <row r="44" spans="1:13" ht="15" customHeight="1" thickTop="1" thickBot="1" x14ac:dyDescent="0.4">
      <c r="A44" s="43"/>
      <c r="B44" s="25"/>
      <c r="C44" s="24"/>
      <c r="D44" s="64" t="s">
        <v>13</v>
      </c>
      <c r="E44" s="27"/>
      <c r="F44" s="27"/>
      <c r="G44" s="27"/>
      <c r="H44" s="28">
        <v>1</v>
      </c>
      <c r="I44" s="81"/>
      <c r="J44" s="81"/>
      <c r="K44" s="84"/>
      <c r="L44" s="87"/>
      <c r="M44" s="89"/>
    </row>
    <row r="45" spans="1:13" ht="19.2" thickTop="1" thickBot="1" x14ac:dyDescent="0.4">
      <c r="A45" s="43"/>
      <c r="B45" s="25"/>
      <c r="C45" s="24"/>
      <c r="D45" s="64" t="s">
        <v>14</v>
      </c>
      <c r="E45" s="27"/>
      <c r="F45" s="27"/>
      <c r="G45" s="27"/>
      <c r="H45" s="28">
        <v>1</v>
      </c>
      <c r="I45" s="81"/>
      <c r="J45" s="81"/>
      <c r="K45" s="84"/>
      <c r="L45" s="87"/>
      <c r="M45" s="89"/>
    </row>
    <row r="46" spans="1:13" ht="19.2" thickTop="1" thickBot="1" x14ac:dyDescent="0.4">
      <c r="A46" s="43"/>
      <c r="B46" s="25"/>
      <c r="C46" s="24"/>
      <c r="D46" s="65" t="s">
        <v>34</v>
      </c>
      <c r="E46" s="27"/>
      <c r="F46" s="27"/>
      <c r="G46" s="27"/>
      <c r="H46" s="28">
        <v>1</v>
      </c>
      <c r="I46" s="81"/>
      <c r="J46" s="81"/>
      <c r="K46" s="84"/>
      <c r="L46" s="87"/>
      <c r="M46" s="89"/>
    </row>
    <row r="47" spans="1:13" ht="19.2" thickTop="1" thickBot="1" x14ac:dyDescent="0.4">
      <c r="A47" s="44"/>
      <c r="B47" s="30"/>
      <c r="C47" s="29"/>
      <c r="D47" s="64" t="s">
        <v>33</v>
      </c>
      <c r="E47" s="31"/>
      <c r="F47" s="31"/>
      <c r="G47" s="31"/>
      <c r="H47" s="32">
        <v>1</v>
      </c>
      <c r="I47" s="82"/>
      <c r="J47" s="82"/>
      <c r="K47" s="85"/>
      <c r="L47" s="88"/>
      <c r="M47" s="89"/>
    </row>
    <row r="48" spans="1:13" ht="19.2" thickTop="1" thickBot="1" x14ac:dyDescent="0.4">
      <c r="A48" s="129"/>
      <c r="B48" s="130"/>
      <c r="C48" s="131"/>
      <c r="D48" s="64"/>
      <c r="E48" s="132"/>
      <c r="F48" s="132"/>
      <c r="G48" s="132"/>
      <c r="H48" s="133"/>
      <c r="I48" s="74"/>
      <c r="J48" s="74"/>
      <c r="K48" s="76"/>
      <c r="L48" s="77"/>
      <c r="M48" s="75"/>
    </row>
    <row r="49" spans="1:13" ht="22.2" thickTop="1" thickBot="1" x14ac:dyDescent="0.45">
      <c r="A49" s="42">
        <v>8</v>
      </c>
      <c r="B49" s="45" t="s">
        <v>50</v>
      </c>
      <c r="C49" s="72" t="s">
        <v>68</v>
      </c>
      <c r="D49" s="68" t="s">
        <v>42</v>
      </c>
      <c r="E49" s="36">
        <v>2</v>
      </c>
      <c r="F49" s="36" t="s">
        <v>85</v>
      </c>
      <c r="G49" s="36">
        <v>7</v>
      </c>
      <c r="H49" s="37">
        <v>14</v>
      </c>
      <c r="I49" s="80">
        <f>SUM(H49:H54)</f>
        <v>20</v>
      </c>
      <c r="J49" s="80">
        <f>INT(I49*50/60)</f>
        <v>16</v>
      </c>
      <c r="K49" s="83">
        <f>MOD((I49*50),60)</f>
        <v>40</v>
      </c>
      <c r="L49" s="86" t="str">
        <f>IF(J49&gt;=12,"ตามเกณฑ์",IF(J49&lt;15,"น้อยกว่าเกณฑ์"))</f>
        <v>ตามเกณฑ์</v>
      </c>
      <c r="M49" s="89"/>
    </row>
    <row r="50" spans="1:13" ht="19.2" thickTop="1" thickBot="1" x14ac:dyDescent="0.4">
      <c r="A50" s="43"/>
      <c r="B50" s="58" t="s">
        <v>102</v>
      </c>
      <c r="C50" s="49"/>
      <c r="D50" s="69" t="s">
        <v>69</v>
      </c>
      <c r="E50" s="27">
        <v>1</v>
      </c>
      <c r="F50" s="27" t="s">
        <v>86</v>
      </c>
      <c r="G50" s="27">
        <v>2</v>
      </c>
      <c r="H50" s="28">
        <v>2</v>
      </c>
      <c r="I50" s="81"/>
      <c r="J50" s="81"/>
      <c r="K50" s="84"/>
      <c r="L50" s="87"/>
      <c r="M50" s="89"/>
    </row>
    <row r="51" spans="1:13" ht="19.2" thickTop="1" thickBot="1" x14ac:dyDescent="0.4">
      <c r="A51" s="43"/>
      <c r="B51" s="25"/>
      <c r="C51" s="24"/>
      <c r="D51" s="64" t="s">
        <v>13</v>
      </c>
      <c r="E51" s="27"/>
      <c r="F51" s="27"/>
      <c r="G51" s="27"/>
      <c r="H51" s="28">
        <v>1</v>
      </c>
      <c r="I51" s="81"/>
      <c r="J51" s="81"/>
      <c r="K51" s="84"/>
      <c r="L51" s="87"/>
      <c r="M51" s="89"/>
    </row>
    <row r="52" spans="1:13" ht="19.2" thickTop="1" thickBot="1" x14ac:dyDescent="0.4">
      <c r="A52" s="43"/>
      <c r="B52" s="25"/>
      <c r="C52" s="24"/>
      <c r="D52" s="64" t="s">
        <v>14</v>
      </c>
      <c r="E52" s="27"/>
      <c r="F52" s="27"/>
      <c r="G52" s="27"/>
      <c r="H52" s="28">
        <v>1</v>
      </c>
      <c r="I52" s="81"/>
      <c r="J52" s="81"/>
      <c r="K52" s="84"/>
      <c r="L52" s="87"/>
      <c r="M52" s="89"/>
    </row>
    <row r="53" spans="1:13" ht="19.2" thickTop="1" thickBot="1" x14ac:dyDescent="0.4">
      <c r="A53" s="43"/>
      <c r="B53" s="25"/>
      <c r="C53" s="24"/>
      <c r="D53" s="65" t="s">
        <v>34</v>
      </c>
      <c r="E53" s="27"/>
      <c r="F53" s="27"/>
      <c r="G53" s="27"/>
      <c r="H53" s="28">
        <v>1</v>
      </c>
      <c r="I53" s="81"/>
      <c r="J53" s="81"/>
      <c r="K53" s="84"/>
      <c r="L53" s="87"/>
      <c r="M53" s="89"/>
    </row>
    <row r="54" spans="1:13" ht="19.2" thickTop="1" thickBot="1" x14ac:dyDescent="0.4">
      <c r="A54" s="44"/>
      <c r="B54" s="30"/>
      <c r="C54" s="29"/>
      <c r="D54" s="64" t="s">
        <v>33</v>
      </c>
      <c r="E54" s="31"/>
      <c r="F54" s="31"/>
      <c r="G54" s="31"/>
      <c r="H54" s="32">
        <v>1</v>
      </c>
      <c r="I54" s="82"/>
      <c r="J54" s="82"/>
      <c r="K54" s="85"/>
      <c r="L54" s="88"/>
      <c r="M54" s="89"/>
    </row>
    <row r="55" spans="1:13" ht="22.2" thickTop="1" thickBot="1" x14ac:dyDescent="0.45">
      <c r="A55" s="42">
        <v>9</v>
      </c>
      <c r="B55" s="60" t="s">
        <v>51</v>
      </c>
      <c r="C55" s="33" t="s">
        <v>41</v>
      </c>
      <c r="D55" s="66" t="s">
        <v>59</v>
      </c>
      <c r="E55" s="36">
        <v>3</v>
      </c>
      <c r="F55" s="36" t="s">
        <v>87</v>
      </c>
      <c r="G55" s="36">
        <v>3</v>
      </c>
      <c r="H55" s="37">
        <v>9</v>
      </c>
      <c r="I55" s="80">
        <f>SUM(H55:H61)</f>
        <v>21</v>
      </c>
      <c r="J55" s="80">
        <f>INT(I55*50/60)</f>
        <v>17</v>
      </c>
      <c r="K55" s="83">
        <f>MOD((I55*50),60)</f>
        <v>30</v>
      </c>
      <c r="L55" s="86" t="str">
        <f>IF(J55&gt;=12,"ตามเกณฑ์",IF(J55&lt;15,"น้อยกว่าเกณฑ์"))</f>
        <v>ตามเกณฑ์</v>
      </c>
      <c r="M55" s="89"/>
    </row>
    <row r="56" spans="1:13" ht="19.2" thickTop="1" thickBot="1" x14ac:dyDescent="0.4">
      <c r="A56" s="43"/>
      <c r="B56" s="58" t="s">
        <v>99</v>
      </c>
      <c r="C56" s="72" t="s">
        <v>67</v>
      </c>
      <c r="D56" s="68" t="s">
        <v>66</v>
      </c>
      <c r="E56" s="27">
        <v>2</v>
      </c>
      <c r="F56" s="27" t="s">
        <v>88</v>
      </c>
      <c r="G56" s="27">
        <v>3</v>
      </c>
      <c r="H56" s="28">
        <v>6</v>
      </c>
      <c r="I56" s="81"/>
      <c r="J56" s="81"/>
      <c r="K56" s="84"/>
      <c r="L56" s="87"/>
      <c r="M56" s="89"/>
    </row>
    <row r="57" spans="1:13" ht="19.2" thickTop="1" thickBot="1" x14ac:dyDescent="0.4">
      <c r="A57" s="43"/>
      <c r="B57" s="58"/>
      <c r="C57" s="72"/>
      <c r="D57" s="69" t="s">
        <v>69</v>
      </c>
      <c r="E57" s="27">
        <v>1</v>
      </c>
      <c r="F57" s="54" t="s">
        <v>79</v>
      </c>
      <c r="G57" s="27">
        <v>2</v>
      </c>
      <c r="H57" s="28">
        <v>2</v>
      </c>
      <c r="I57" s="81"/>
      <c r="J57" s="81"/>
      <c r="K57" s="84"/>
      <c r="L57" s="87"/>
      <c r="M57" s="89"/>
    </row>
    <row r="58" spans="1:13" ht="19.2" thickTop="1" thickBot="1" x14ac:dyDescent="0.4">
      <c r="A58" s="43"/>
      <c r="B58" s="58"/>
      <c r="C58" s="46"/>
      <c r="D58" s="64" t="s">
        <v>13</v>
      </c>
      <c r="E58" s="27"/>
      <c r="F58" s="27"/>
      <c r="G58" s="27"/>
      <c r="H58" s="28">
        <v>1</v>
      </c>
      <c r="I58" s="81"/>
      <c r="J58" s="81"/>
      <c r="K58" s="84"/>
      <c r="L58" s="87"/>
      <c r="M58" s="89"/>
    </row>
    <row r="59" spans="1:13" ht="19.2" thickTop="1" thickBot="1" x14ac:dyDescent="0.4">
      <c r="A59" s="43"/>
      <c r="B59" s="58"/>
      <c r="C59" s="24"/>
      <c r="D59" s="64" t="s">
        <v>14</v>
      </c>
      <c r="E59" s="27"/>
      <c r="F59" s="27"/>
      <c r="G59" s="27"/>
      <c r="H59" s="28">
        <v>1</v>
      </c>
      <c r="I59" s="81"/>
      <c r="J59" s="81"/>
      <c r="K59" s="84"/>
      <c r="L59" s="87"/>
      <c r="M59" s="89"/>
    </row>
    <row r="60" spans="1:13" ht="19.2" thickTop="1" thickBot="1" x14ac:dyDescent="0.4">
      <c r="A60" s="43"/>
      <c r="B60" s="58"/>
      <c r="C60" s="24"/>
      <c r="D60" s="65" t="s">
        <v>34</v>
      </c>
      <c r="E60" s="27"/>
      <c r="F60" s="27"/>
      <c r="G60" s="27"/>
      <c r="H60" s="28">
        <v>1</v>
      </c>
      <c r="I60" s="81"/>
      <c r="J60" s="81"/>
      <c r="K60" s="84"/>
      <c r="L60" s="87"/>
      <c r="M60" s="89"/>
    </row>
    <row r="61" spans="1:13" ht="19.2" thickTop="1" thickBot="1" x14ac:dyDescent="0.4">
      <c r="A61" s="44"/>
      <c r="B61" s="59"/>
      <c r="C61" s="29"/>
      <c r="D61" s="64" t="s">
        <v>33</v>
      </c>
      <c r="E61" s="31"/>
      <c r="F61" s="31"/>
      <c r="G61" s="31"/>
      <c r="H61" s="32">
        <v>1</v>
      </c>
      <c r="I61" s="82"/>
      <c r="J61" s="82"/>
      <c r="K61" s="85"/>
      <c r="L61" s="88"/>
      <c r="M61" s="89"/>
    </row>
    <row r="62" spans="1:13" ht="22.2" thickTop="1" thickBot="1" x14ac:dyDescent="0.45">
      <c r="A62" s="42">
        <v>10</v>
      </c>
      <c r="B62" s="60" t="s">
        <v>52</v>
      </c>
      <c r="C62" s="73" t="s">
        <v>40</v>
      </c>
      <c r="D62" s="61" t="s">
        <v>39</v>
      </c>
      <c r="E62" s="36">
        <v>3</v>
      </c>
      <c r="F62" s="36" t="s">
        <v>89</v>
      </c>
      <c r="G62" s="36">
        <v>5</v>
      </c>
      <c r="H62" s="37">
        <v>15</v>
      </c>
      <c r="I62" s="80">
        <f>SUM(H62:H67)</f>
        <v>22</v>
      </c>
      <c r="J62" s="80">
        <f>INT(I62*50/60)</f>
        <v>18</v>
      </c>
      <c r="K62" s="83">
        <f>MOD((I62*50),60)</f>
        <v>20</v>
      </c>
      <c r="L62" s="86" t="str">
        <f>IF(J62&gt;=12,"ตามเกณฑ์",IF(J62&lt;15,"น้อยกว่าเกณฑ์"))</f>
        <v>ตามเกณฑ์</v>
      </c>
      <c r="M62" s="89"/>
    </row>
    <row r="63" spans="1:13" ht="19.2" thickTop="1" thickBot="1" x14ac:dyDescent="0.4">
      <c r="A63" s="43"/>
      <c r="B63" s="58" t="s">
        <v>100</v>
      </c>
      <c r="C63" s="49"/>
      <c r="D63" s="69" t="s">
        <v>69</v>
      </c>
      <c r="E63" s="27">
        <v>1</v>
      </c>
      <c r="F63" s="27" t="s">
        <v>113</v>
      </c>
      <c r="G63" s="27">
        <v>3</v>
      </c>
      <c r="H63" s="28">
        <v>3</v>
      </c>
      <c r="I63" s="81"/>
      <c r="J63" s="81"/>
      <c r="K63" s="84"/>
      <c r="L63" s="87"/>
      <c r="M63" s="89"/>
    </row>
    <row r="64" spans="1:13" ht="19.2" thickTop="1" thickBot="1" x14ac:dyDescent="0.4">
      <c r="A64" s="43"/>
      <c r="B64" s="58"/>
      <c r="C64" s="24"/>
      <c r="D64" s="64" t="s">
        <v>13</v>
      </c>
      <c r="E64" s="27"/>
      <c r="F64" s="27"/>
      <c r="G64" s="27"/>
      <c r="H64" s="28">
        <v>1</v>
      </c>
      <c r="I64" s="81"/>
      <c r="J64" s="81"/>
      <c r="K64" s="84"/>
      <c r="L64" s="87"/>
      <c r="M64" s="89"/>
    </row>
    <row r="65" spans="1:13" ht="19.2" thickTop="1" thickBot="1" x14ac:dyDescent="0.4">
      <c r="A65" s="43"/>
      <c r="B65" s="58"/>
      <c r="C65" s="24"/>
      <c r="D65" s="64" t="s">
        <v>14</v>
      </c>
      <c r="E65" s="27"/>
      <c r="F65" s="27"/>
      <c r="G65" s="27"/>
      <c r="H65" s="28">
        <v>1</v>
      </c>
      <c r="I65" s="81"/>
      <c r="J65" s="81"/>
      <c r="K65" s="84"/>
      <c r="L65" s="87"/>
      <c r="M65" s="89"/>
    </row>
    <row r="66" spans="1:13" ht="22.5" customHeight="1" thickTop="1" thickBot="1" x14ac:dyDescent="0.4">
      <c r="A66" s="43"/>
      <c r="B66" s="58"/>
      <c r="C66" s="24"/>
      <c r="D66" s="65" t="s">
        <v>34</v>
      </c>
      <c r="E66" s="27"/>
      <c r="F66" s="27"/>
      <c r="G66" s="27"/>
      <c r="H66" s="28">
        <v>1</v>
      </c>
      <c r="I66" s="81"/>
      <c r="J66" s="81"/>
      <c r="K66" s="84"/>
      <c r="L66" s="87"/>
      <c r="M66" s="89"/>
    </row>
    <row r="67" spans="1:13" ht="19.2" thickTop="1" thickBot="1" x14ac:dyDescent="0.4">
      <c r="A67" s="44"/>
      <c r="B67" s="59"/>
      <c r="C67" s="29"/>
      <c r="D67" s="64" t="s">
        <v>33</v>
      </c>
      <c r="E67" s="31"/>
      <c r="F67" s="31"/>
      <c r="G67" s="31"/>
      <c r="H67" s="32">
        <v>1</v>
      </c>
      <c r="I67" s="82"/>
      <c r="J67" s="82"/>
      <c r="K67" s="85"/>
      <c r="L67" s="88"/>
      <c r="M67" s="89"/>
    </row>
    <row r="68" spans="1:13" ht="22.2" thickTop="1" thickBot="1" x14ac:dyDescent="0.45">
      <c r="A68" s="42">
        <v>11</v>
      </c>
      <c r="B68" s="60" t="s">
        <v>53</v>
      </c>
      <c r="C68" s="33" t="s">
        <v>41</v>
      </c>
      <c r="D68" s="66" t="s">
        <v>59</v>
      </c>
      <c r="E68" s="36">
        <v>3</v>
      </c>
      <c r="F68" s="36" t="s">
        <v>90</v>
      </c>
      <c r="G68" s="36">
        <v>4</v>
      </c>
      <c r="H68" s="37">
        <f>G68*E68</f>
        <v>12</v>
      </c>
      <c r="I68" s="80">
        <f>SUM(H68:H75)</f>
        <v>22</v>
      </c>
      <c r="J68" s="80">
        <f>INT(I68*50/60)</f>
        <v>18</v>
      </c>
      <c r="K68" s="83">
        <f>MOD((I68*50),60)</f>
        <v>20</v>
      </c>
      <c r="L68" s="86" t="str">
        <f>IF(J68&gt;=12,"ตามเกณฑ์",IF(J68&lt;15,"น้อยกว่าเกณฑ์"))</f>
        <v>ตามเกณฑ์</v>
      </c>
      <c r="M68" s="89"/>
    </row>
    <row r="69" spans="1:13" ht="19.2" thickTop="1" thickBot="1" x14ac:dyDescent="0.4">
      <c r="A69" s="43"/>
      <c r="B69" s="58" t="s">
        <v>101</v>
      </c>
      <c r="C69" s="24" t="s">
        <v>91</v>
      </c>
      <c r="D69" s="70" t="s">
        <v>92</v>
      </c>
      <c r="E69" s="27">
        <v>2</v>
      </c>
      <c r="F69" s="27" t="s">
        <v>93</v>
      </c>
      <c r="G69" s="27">
        <v>1</v>
      </c>
      <c r="H69" s="28">
        <v>2</v>
      </c>
      <c r="I69" s="81"/>
      <c r="J69" s="81"/>
      <c r="K69" s="84"/>
      <c r="L69" s="87"/>
      <c r="M69" s="89"/>
    </row>
    <row r="70" spans="1:13" ht="19.2" thickTop="1" thickBot="1" x14ac:dyDescent="0.4">
      <c r="A70" s="43"/>
      <c r="B70" s="58"/>
      <c r="C70" s="24" t="s">
        <v>65</v>
      </c>
      <c r="D70" s="78" t="s">
        <v>109</v>
      </c>
      <c r="E70" s="27">
        <v>2</v>
      </c>
      <c r="F70" s="27" t="s">
        <v>110</v>
      </c>
      <c r="G70" s="27">
        <v>2</v>
      </c>
      <c r="H70" s="28">
        <v>2</v>
      </c>
      <c r="I70" s="81"/>
      <c r="J70" s="81"/>
      <c r="K70" s="84"/>
      <c r="L70" s="87"/>
      <c r="M70" s="89"/>
    </row>
    <row r="71" spans="1:13" ht="19.2" thickTop="1" thickBot="1" x14ac:dyDescent="0.4">
      <c r="A71" s="43"/>
      <c r="B71" s="58"/>
      <c r="C71" s="24"/>
      <c r="D71" s="69" t="s">
        <v>69</v>
      </c>
      <c r="E71" s="27">
        <v>1</v>
      </c>
      <c r="F71" s="27" t="s">
        <v>104</v>
      </c>
      <c r="G71" s="27">
        <v>2</v>
      </c>
      <c r="H71" s="28">
        <v>2</v>
      </c>
      <c r="I71" s="81"/>
      <c r="J71" s="81"/>
      <c r="K71" s="84"/>
      <c r="L71" s="87"/>
      <c r="M71" s="89"/>
    </row>
    <row r="72" spans="1:13" ht="19.2" thickTop="1" thickBot="1" x14ac:dyDescent="0.4">
      <c r="A72" s="43"/>
      <c r="B72" s="25"/>
      <c r="C72" s="24"/>
      <c r="D72" s="64" t="s">
        <v>13</v>
      </c>
      <c r="E72" s="27"/>
      <c r="F72" s="27"/>
      <c r="G72" s="27"/>
      <c r="H72" s="28">
        <v>1</v>
      </c>
      <c r="I72" s="81"/>
      <c r="J72" s="81"/>
      <c r="K72" s="84"/>
      <c r="L72" s="87"/>
      <c r="M72" s="89"/>
    </row>
    <row r="73" spans="1:13" ht="19.2" thickTop="1" thickBot="1" x14ac:dyDescent="0.4">
      <c r="A73" s="43"/>
      <c r="B73" s="25"/>
      <c r="C73" s="24"/>
      <c r="D73" s="64" t="s">
        <v>14</v>
      </c>
      <c r="E73" s="27"/>
      <c r="F73" s="27"/>
      <c r="G73" s="27"/>
      <c r="H73" s="28">
        <v>1</v>
      </c>
      <c r="I73" s="81"/>
      <c r="J73" s="81"/>
      <c r="K73" s="84"/>
      <c r="L73" s="87"/>
      <c r="M73" s="89"/>
    </row>
    <row r="74" spans="1:13" ht="19.2" thickTop="1" thickBot="1" x14ac:dyDescent="0.4">
      <c r="A74" s="43"/>
      <c r="B74" s="25"/>
      <c r="C74" s="24"/>
      <c r="D74" s="65" t="s">
        <v>34</v>
      </c>
      <c r="E74" s="27"/>
      <c r="F74" s="27"/>
      <c r="G74" s="27"/>
      <c r="H74" s="28">
        <v>1</v>
      </c>
      <c r="I74" s="81"/>
      <c r="J74" s="81"/>
      <c r="K74" s="84"/>
      <c r="L74" s="87"/>
      <c r="M74" s="89"/>
    </row>
    <row r="75" spans="1:13" ht="19.2" thickTop="1" thickBot="1" x14ac:dyDescent="0.4">
      <c r="A75" s="44"/>
      <c r="B75" s="30"/>
      <c r="C75" s="29"/>
      <c r="D75" s="64" t="s">
        <v>33</v>
      </c>
      <c r="E75" s="31"/>
      <c r="F75" s="31"/>
      <c r="G75" s="31"/>
      <c r="H75" s="32">
        <v>1</v>
      </c>
      <c r="I75" s="82"/>
      <c r="J75" s="82"/>
      <c r="K75" s="85"/>
      <c r="L75" s="88"/>
      <c r="M75" s="89"/>
    </row>
    <row r="76" spans="1:13" ht="22.2" thickTop="1" thickBot="1" x14ac:dyDescent="0.45">
      <c r="A76" s="42">
        <v>12</v>
      </c>
      <c r="B76" s="45" t="s">
        <v>54</v>
      </c>
      <c r="C76" s="73" t="s">
        <v>70</v>
      </c>
      <c r="D76" s="61" t="s">
        <v>62</v>
      </c>
      <c r="E76" s="36">
        <v>3</v>
      </c>
      <c r="F76" s="36" t="s">
        <v>105</v>
      </c>
      <c r="G76" s="36">
        <v>4</v>
      </c>
      <c r="H76" s="37">
        <f>G76*E76</f>
        <v>12</v>
      </c>
      <c r="I76" s="80">
        <f>SUM(H76:H83)</f>
        <v>22</v>
      </c>
      <c r="J76" s="80">
        <f>INT(I76*50/60)</f>
        <v>18</v>
      </c>
      <c r="K76" s="83">
        <f>MOD((I76*50),60)</f>
        <v>20</v>
      </c>
      <c r="L76" s="86" t="str">
        <f>IF(J76&gt;=12,"ตามเกณฑ์",IF(J76&lt;15,"น้อยกว่าเกณฑ์"))</f>
        <v>ตามเกณฑ์</v>
      </c>
      <c r="M76" s="89"/>
    </row>
    <row r="77" spans="1:13" ht="22.2" thickTop="1" thickBot="1" x14ac:dyDescent="0.45">
      <c r="A77" s="137"/>
      <c r="B77" s="45"/>
      <c r="C77" s="24" t="s">
        <v>65</v>
      </c>
      <c r="D77" s="78" t="s">
        <v>109</v>
      </c>
      <c r="E77" s="27">
        <v>2</v>
      </c>
      <c r="F77" s="79" t="s">
        <v>111</v>
      </c>
      <c r="G77" s="27">
        <v>2</v>
      </c>
      <c r="H77" s="28">
        <v>2</v>
      </c>
      <c r="I77" s="81"/>
      <c r="J77" s="81"/>
      <c r="K77" s="84"/>
      <c r="L77" s="87"/>
      <c r="M77" s="89"/>
    </row>
    <row r="78" spans="1:13" ht="19.2" thickTop="1" thickBot="1" x14ac:dyDescent="0.4">
      <c r="A78" s="43"/>
      <c r="B78" s="25" t="s">
        <v>56</v>
      </c>
      <c r="C78" s="73" t="s">
        <v>73</v>
      </c>
      <c r="D78" s="71" t="s">
        <v>74</v>
      </c>
      <c r="E78" s="27">
        <v>2</v>
      </c>
      <c r="F78" s="27" t="s">
        <v>106</v>
      </c>
      <c r="G78" s="27">
        <v>1</v>
      </c>
      <c r="H78" s="28">
        <f>G78*E78</f>
        <v>2</v>
      </c>
      <c r="I78" s="81"/>
      <c r="J78" s="81"/>
      <c r="K78" s="84"/>
      <c r="L78" s="87"/>
      <c r="M78" s="89"/>
    </row>
    <row r="79" spans="1:13" ht="19.2" thickTop="1" thickBot="1" x14ac:dyDescent="0.4">
      <c r="A79" s="43"/>
      <c r="B79" s="25"/>
      <c r="C79" s="73"/>
      <c r="D79" s="69" t="s">
        <v>69</v>
      </c>
      <c r="E79" s="27">
        <v>1</v>
      </c>
      <c r="F79" s="27" t="s">
        <v>107</v>
      </c>
      <c r="G79" s="27">
        <v>2</v>
      </c>
      <c r="H79" s="28">
        <v>2</v>
      </c>
      <c r="I79" s="81"/>
      <c r="J79" s="81"/>
      <c r="K79" s="84"/>
      <c r="L79" s="87"/>
      <c r="M79" s="89"/>
    </row>
    <row r="80" spans="1:13" ht="19.2" thickTop="1" thickBot="1" x14ac:dyDescent="0.4">
      <c r="A80" s="43"/>
      <c r="B80" s="25"/>
      <c r="C80" s="46"/>
      <c r="D80" s="64" t="s">
        <v>13</v>
      </c>
      <c r="E80" s="27"/>
      <c r="F80" s="27"/>
      <c r="G80" s="27"/>
      <c r="H80" s="28">
        <v>1</v>
      </c>
      <c r="I80" s="81"/>
      <c r="J80" s="81"/>
      <c r="K80" s="84"/>
      <c r="L80" s="87"/>
      <c r="M80" s="89"/>
    </row>
    <row r="81" spans="1:13" ht="19.2" thickTop="1" thickBot="1" x14ac:dyDescent="0.4">
      <c r="A81" s="43"/>
      <c r="B81" s="25"/>
      <c r="C81" s="24"/>
      <c r="D81" s="64" t="s">
        <v>14</v>
      </c>
      <c r="E81" s="27"/>
      <c r="F81" s="27"/>
      <c r="G81" s="27"/>
      <c r="H81" s="28">
        <v>1</v>
      </c>
      <c r="I81" s="81"/>
      <c r="J81" s="81"/>
      <c r="K81" s="84"/>
      <c r="L81" s="87"/>
      <c r="M81" s="89"/>
    </row>
    <row r="82" spans="1:13" ht="19.2" thickTop="1" thickBot="1" x14ac:dyDescent="0.4">
      <c r="A82" s="43"/>
      <c r="B82" s="25"/>
      <c r="C82" s="24"/>
      <c r="D82" s="65" t="s">
        <v>34</v>
      </c>
      <c r="E82" s="27"/>
      <c r="F82" s="27"/>
      <c r="G82" s="27"/>
      <c r="H82" s="28">
        <v>1</v>
      </c>
      <c r="I82" s="81"/>
      <c r="J82" s="81"/>
      <c r="K82" s="84"/>
      <c r="L82" s="87"/>
      <c r="M82" s="89"/>
    </row>
    <row r="83" spans="1:13" ht="19.2" thickTop="1" thickBot="1" x14ac:dyDescent="0.4">
      <c r="A83" s="44"/>
      <c r="B83" s="30"/>
      <c r="C83" s="29"/>
      <c r="D83" s="64" t="s">
        <v>33</v>
      </c>
      <c r="E83" s="31"/>
      <c r="F83" s="31"/>
      <c r="G83" s="31"/>
      <c r="H83" s="32">
        <v>1</v>
      </c>
      <c r="I83" s="82"/>
      <c r="J83" s="82"/>
      <c r="K83" s="85"/>
      <c r="L83" s="88"/>
      <c r="M83" s="89"/>
    </row>
    <row r="84" spans="1:13" ht="18.600000000000001" thickTop="1" x14ac:dyDescent="0.35">
      <c r="A84" s="42">
        <v>13</v>
      </c>
      <c r="B84" s="34"/>
      <c r="C84" s="33"/>
      <c r="D84" s="66"/>
      <c r="E84" s="36"/>
      <c r="F84" s="36"/>
      <c r="G84" s="36"/>
      <c r="H84" s="37">
        <f>G84*E84</f>
        <v>0</v>
      </c>
      <c r="I84" s="80">
        <f>SUM(H84:H89)</f>
        <v>4</v>
      </c>
      <c r="J84" s="80">
        <f>INT(I84*50/60)</f>
        <v>3</v>
      </c>
      <c r="K84" s="83">
        <f>MOD((I84*50),60)</f>
        <v>20</v>
      </c>
      <c r="L84" s="86" t="str">
        <f>IF(J84&gt;=12,"ตามเกณฑ์",IF(J84&lt;15,"น้อยกว่าเกณฑ์"))</f>
        <v>น้อยกว่าเกณฑ์</v>
      </c>
      <c r="M84" s="91"/>
    </row>
    <row r="85" spans="1:13" x14ac:dyDescent="0.35">
      <c r="A85" s="43"/>
      <c r="B85" s="25" t="s">
        <v>18</v>
      </c>
      <c r="C85" s="24"/>
      <c r="D85" s="70"/>
      <c r="E85" s="27"/>
      <c r="F85" s="27"/>
      <c r="G85" s="27"/>
      <c r="H85" s="28">
        <f>G85*E85</f>
        <v>0</v>
      </c>
      <c r="I85" s="81"/>
      <c r="J85" s="81"/>
      <c r="K85" s="84"/>
      <c r="L85" s="87"/>
      <c r="M85" s="87"/>
    </row>
    <row r="86" spans="1:13" x14ac:dyDescent="0.35">
      <c r="A86" s="43"/>
      <c r="B86" s="25"/>
      <c r="C86" s="24"/>
      <c r="D86" s="38" t="s">
        <v>13</v>
      </c>
      <c r="E86" s="27"/>
      <c r="F86" s="27"/>
      <c r="G86" s="27"/>
      <c r="H86" s="28">
        <v>1</v>
      </c>
      <c r="I86" s="81"/>
      <c r="J86" s="81"/>
      <c r="K86" s="84"/>
      <c r="L86" s="87"/>
      <c r="M86" s="87"/>
    </row>
    <row r="87" spans="1:13" x14ac:dyDescent="0.35">
      <c r="A87" s="43"/>
      <c r="B87" s="25"/>
      <c r="C87" s="24"/>
      <c r="D87" s="38" t="s">
        <v>14</v>
      </c>
      <c r="E87" s="27"/>
      <c r="F87" s="27"/>
      <c r="G87" s="27"/>
      <c r="H87" s="28">
        <v>1</v>
      </c>
      <c r="I87" s="81"/>
      <c r="J87" s="81"/>
      <c r="K87" s="84"/>
      <c r="L87" s="87"/>
      <c r="M87" s="87"/>
    </row>
    <row r="88" spans="1:13" x14ac:dyDescent="0.35">
      <c r="A88" s="43"/>
      <c r="B88" s="25"/>
      <c r="C88" s="24"/>
      <c r="D88" s="39" t="s">
        <v>34</v>
      </c>
      <c r="E88" s="27"/>
      <c r="F88" s="27"/>
      <c r="G88" s="27"/>
      <c r="H88" s="28">
        <v>1</v>
      </c>
      <c r="I88" s="81"/>
      <c r="J88" s="81"/>
      <c r="K88" s="84"/>
      <c r="L88" s="87"/>
      <c r="M88" s="87"/>
    </row>
    <row r="89" spans="1:13" ht="18.600000000000001" thickBot="1" x14ac:dyDescent="0.4">
      <c r="A89" s="44"/>
      <c r="B89" s="30"/>
      <c r="C89" s="29"/>
      <c r="D89" s="38" t="s">
        <v>33</v>
      </c>
      <c r="E89" s="31"/>
      <c r="F89" s="31"/>
      <c r="G89" s="31"/>
      <c r="H89" s="32">
        <v>1</v>
      </c>
      <c r="I89" s="82"/>
      <c r="J89" s="82"/>
      <c r="K89" s="85"/>
      <c r="L89" s="88"/>
      <c r="M89" s="92"/>
    </row>
    <row r="90" spans="1:13" ht="19.2" thickTop="1" thickBot="1" x14ac:dyDescent="0.4">
      <c r="A90" s="42">
        <v>14</v>
      </c>
      <c r="B90" s="34"/>
      <c r="C90" s="33"/>
      <c r="D90" s="35"/>
      <c r="E90" s="36"/>
      <c r="F90" s="36"/>
      <c r="G90" s="36"/>
      <c r="H90" s="37">
        <f>G90*E90</f>
        <v>0</v>
      </c>
      <c r="I90" s="80">
        <f>SUM(H90:H95)</f>
        <v>4</v>
      </c>
      <c r="J90" s="80">
        <f>INT(I90*50/60)</f>
        <v>3</v>
      </c>
      <c r="K90" s="83">
        <f>MOD((I90*50),60)</f>
        <v>20</v>
      </c>
      <c r="L90" s="86" t="str">
        <f>IF(J90&gt;=12,"ตามเกณฑ์",IF(J90&lt;15,"น้อยกว่าเกณฑ์"))</f>
        <v>น้อยกว่าเกณฑ์</v>
      </c>
      <c r="M90" s="89"/>
    </row>
    <row r="91" spans="1:13" ht="19.2" thickTop="1" thickBot="1" x14ac:dyDescent="0.4">
      <c r="A91" s="43"/>
      <c r="B91" s="25" t="s">
        <v>18</v>
      </c>
      <c r="C91" s="24"/>
      <c r="D91" s="26"/>
      <c r="E91" s="27"/>
      <c r="F91" s="27"/>
      <c r="G91" s="27"/>
      <c r="H91" s="28">
        <f>G91*E91</f>
        <v>0</v>
      </c>
      <c r="I91" s="81"/>
      <c r="J91" s="81"/>
      <c r="K91" s="84"/>
      <c r="L91" s="87"/>
      <c r="M91" s="89"/>
    </row>
    <row r="92" spans="1:13" ht="19.2" thickTop="1" thickBot="1" x14ac:dyDescent="0.4">
      <c r="A92" s="43"/>
      <c r="B92" s="25"/>
      <c r="C92" s="24"/>
      <c r="D92" s="38" t="s">
        <v>13</v>
      </c>
      <c r="E92" s="27"/>
      <c r="F92" s="27"/>
      <c r="G92" s="27"/>
      <c r="H92" s="28">
        <v>1</v>
      </c>
      <c r="I92" s="81"/>
      <c r="J92" s="81"/>
      <c r="K92" s="84"/>
      <c r="L92" s="87"/>
      <c r="M92" s="89"/>
    </row>
    <row r="93" spans="1:13" ht="19.2" thickTop="1" thickBot="1" x14ac:dyDescent="0.4">
      <c r="A93" s="43"/>
      <c r="B93" s="25"/>
      <c r="C93" s="24"/>
      <c r="D93" s="38" t="s">
        <v>14</v>
      </c>
      <c r="E93" s="27"/>
      <c r="F93" s="27"/>
      <c r="G93" s="27"/>
      <c r="H93" s="28">
        <v>1</v>
      </c>
      <c r="I93" s="81"/>
      <c r="J93" s="81"/>
      <c r="K93" s="84"/>
      <c r="L93" s="87"/>
      <c r="M93" s="89"/>
    </row>
    <row r="94" spans="1:13" ht="19.2" thickTop="1" thickBot="1" x14ac:dyDescent="0.4">
      <c r="A94" s="43"/>
      <c r="B94" s="25"/>
      <c r="C94" s="24"/>
      <c r="D94" s="39" t="s">
        <v>34</v>
      </c>
      <c r="E94" s="27"/>
      <c r="F94" s="27"/>
      <c r="G94" s="27"/>
      <c r="H94" s="28">
        <v>1</v>
      </c>
      <c r="I94" s="81"/>
      <c r="J94" s="81"/>
      <c r="K94" s="84"/>
      <c r="L94" s="87"/>
      <c r="M94" s="89"/>
    </row>
    <row r="95" spans="1:13" ht="19.2" thickTop="1" thickBot="1" x14ac:dyDescent="0.4">
      <c r="A95" s="44"/>
      <c r="B95" s="30"/>
      <c r="C95" s="29"/>
      <c r="D95" s="38" t="s">
        <v>33</v>
      </c>
      <c r="E95" s="31"/>
      <c r="F95" s="31"/>
      <c r="G95" s="31"/>
      <c r="H95" s="32">
        <v>1</v>
      </c>
      <c r="I95" s="82"/>
      <c r="J95" s="82"/>
      <c r="K95" s="85"/>
      <c r="L95" s="88"/>
      <c r="M95" s="89"/>
    </row>
    <row r="96" spans="1:13" ht="19.2" thickTop="1" thickBot="1" x14ac:dyDescent="0.4">
      <c r="A96" s="42">
        <v>15</v>
      </c>
      <c r="B96" s="34"/>
      <c r="C96" s="33"/>
      <c r="D96" s="35"/>
      <c r="E96" s="36"/>
      <c r="F96" s="36"/>
      <c r="G96" s="36"/>
      <c r="H96" s="37">
        <f>G96*E96</f>
        <v>0</v>
      </c>
      <c r="I96" s="80">
        <f>SUM(H96:H101)</f>
        <v>4</v>
      </c>
      <c r="J96" s="80">
        <f>INT(I96*50/60)</f>
        <v>3</v>
      </c>
      <c r="K96" s="83">
        <f>MOD((I96*50),60)</f>
        <v>20</v>
      </c>
      <c r="L96" s="86" t="str">
        <f>IF(J96&gt;=12,"ตามเกณฑ์",IF(J96&lt;15,"น้อยกว่าเกณฑ์"))</f>
        <v>น้อยกว่าเกณฑ์</v>
      </c>
      <c r="M96" s="89"/>
    </row>
    <row r="97" spans="1:13" ht="19.2" thickTop="1" thickBot="1" x14ac:dyDescent="0.4">
      <c r="A97" s="43"/>
      <c r="B97" s="25" t="s">
        <v>18</v>
      </c>
      <c r="C97" s="24"/>
      <c r="D97" s="26"/>
      <c r="E97" s="27"/>
      <c r="F97" s="27"/>
      <c r="G97" s="27"/>
      <c r="H97" s="28">
        <f>G97*E97</f>
        <v>0</v>
      </c>
      <c r="I97" s="81"/>
      <c r="J97" s="81"/>
      <c r="K97" s="84"/>
      <c r="L97" s="87"/>
      <c r="M97" s="89"/>
    </row>
    <row r="98" spans="1:13" ht="19.2" thickTop="1" thickBot="1" x14ac:dyDescent="0.4">
      <c r="A98" s="43"/>
      <c r="B98" s="25"/>
      <c r="C98" s="24"/>
      <c r="D98" s="38" t="s">
        <v>13</v>
      </c>
      <c r="E98" s="27"/>
      <c r="F98" s="27"/>
      <c r="G98" s="27"/>
      <c r="H98" s="28">
        <v>1</v>
      </c>
      <c r="I98" s="81"/>
      <c r="J98" s="81"/>
      <c r="K98" s="84"/>
      <c r="L98" s="87"/>
      <c r="M98" s="89"/>
    </row>
    <row r="99" spans="1:13" ht="19.2" thickTop="1" thickBot="1" x14ac:dyDescent="0.4">
      <c r="A99" s="43"/>
      <c r="B99" s="25"/>
      <c r="C99" s="24"/>
      <c r="D99" s="38" t="s">
        <v>14</v>
      </c>
      <c r="E99" s="27"/>
      <c r="F99" s="27"/>
      <c r="G99" s="27"/>
      <c r="H99" s="28">
        <v>1</v>
      </c>
      <c r="I99" s="81"/>
      <c r="J99" s="81"/>
      <c r="K99" s="84"/>
      <c r="L99" s="87"/>
      <c r="M99" s="89"/>
    </row>
    <row r="100" spans="1:13" ht="19.2" thickTop="1" thickBot="1" x14ac:dyDescent="0.4">
      <c r="A100" s="43"/>
      <c r="B100" s="25"/>
      <c r="C100" s="24"/>
      <c r="D100" s="39" t="s">
        <v>34</v>
      </c>
      <c r="E100" s="27"/>
      <c r="F100" s="27"/>
      <c r="G100" s="27"/>
      <c r="H100" s="28">
        <v>1</v>
      </c>
      <c r="I100" s="81"/>
      <c r="J100" s="81"/>
      <c r="K100" s="84"/>
      <c r="L100" s="87"/>
      <c r="M100" s="89"/>
    </row>
    <row r="101" spans="1:13" ht="19.2" thickTop="1" thickBot="1" x14ac:dyDescent="0.4">
      <c r="A101" s="44"/>
      <c r="B101" s="30"/>
      <c r="C101" s="29"/>
      <c r="D101" s="38" t="s">
        <v>33</v>
      </c>
      <c r="E101" s="31"/>
      <c r="F101" s="31"/>
      <c r="G101" s="31"/>
      <c r="H101" s="32">
        <v>1</v>
      </c>
      <c r="I101" s="82"/>
      <c r="J101" s="82"/>
      <c r="K101" s="85"/>
      <c r="L101" s="88"/>
      <c r="M101" s="89"/>
    </row>
    <row r="102" spans="1:13" ht="19.2" thickTop="1" thickBot="1" x14ac:dyDescent="0.4">
      <c r="A102" s="42">
        <v>16</v>
      </c>
      <c r="B102" s="34"/>
      <c r="C102" s="33"/>
      <c r="D102" s="35"/>
      <c r="E102" s="36"/>
      <c r="F102" s="36"/>
      <c r="G102" s="36"/>
      <c r="H102" s="37">
        <f>G102*E102</f>
        <v>0</v>
      </c>
      <c r="I102" s="80">
        <f>SUM(H102:H107)</f>
        <v>4</v>
      </c>
      <c r="J102" s="80">
        <f>INT(I102*50/60)</f>
        <v>3</v>
      </c>
      <c r="K102" s="83">
        <f>MOD((I102*50),60)</f>
        <v>20</v>
      </c>
      <c r="L102" s="86" t="str">
        <f>IF(J102&gt;=12,"ตามเกณฑ์",IF(J102&lt;15,"น้อยกว่าเกณฑ์"))</f>
        <v>น้อยกว่าเกณฑ์</v>
      </c>
      <c r="M102" s="89"/>
    </row>
    <row r="103" spans="1:13" ht="19.2" thickTop="1" thickBot="1" x14ac:dyDescent="0.4">
      <c r="A103" s="43"/>
      <c r="B103" s="25" t="s">
        <v>18</v>
      </c>
      <c r="C103" s="24"/>
      <c r="D103" s="26"/>
      <c r="E103" s="27"/>
      <c r="F103" s="27"/>
      <c r="G103" s="27"/>
      <c r="H103" s="28">
        <f>G103*E103</f>
        <v>0</v>
      </c>
      <c r="I103" s="81"/>
      <c r="J103" s="81"/>
      <c r="K103" s="84"/>
      <c r="L103" s="87"/>
      <c r="M103" s="89"/>
    </row>
    <row r="104" spans="1:13" ht="19.2" thickTop="1" thickBot="1" x14ac:dyDescent="0.4">
      <c r="A104" s="43"/>
      <c r="B104" s="25"/>
      <c r="C104" s="24"/>
      <c r="D104" s="38" t="s">
        <v>13</v>
      </c>
      <c r="E104" s="27"/>
      <c r="F104" s="27"/>
      <c r="G104" s="27"/>
      <c r="H104" s="28">
        <v>1</v>
      </c>
      <c r="I104" s="81"/>
      <c r="J104" s="81"/>
      <c r="K104" s="84"/>
      <c r="L104" s="87"/>
      <c r="M104" s="89"/>
    </row>
    <row r="105" spans="1:13" ht="19.2" thickTop="1" thickBot="1" x14ac:dyDescent="0.4">
      <c r="A105" s="43"/>
      <c r="B105" s="25"/>
      <c r="C105" s="24"/>
      <c r="D105" s="38" t="s">
        <v>14</v>
      </c>
      <c r="E105" s="27"/>
      <c r="F105" s="27"/>
      <c r="G105" s="27"/>
      <c r="H105" s="28">
        <v>1</v>
      </c>
      <c r="I105" s="81"/>
      <c r="J105" s="81"/>
      <c r="K105" s="84"/>
      <c r="L105" s="87"/>
      <c r="M105" s="89"/>
    </row>
    <row r="106" spans="1:13" ht="19.2" thickTop="1" thickBot="1" x14ac:dyDescent="0.4">
      <c r="A106" s="43"/>
      <c r="B106" s="25"/>
      <c r="C106" s="24"/>
      <c r="D106" s="39" t="s">
        <v>34</v>
      </c>
      <c r="E106" s="27"/>
      <c r="F106" s="27"/>
      <c r="G106" s="27"/>
      <c r="H106" s="28">
        <v>1</v>
      </c>
      <c r="I106" s="81"/>
      <c r="J106" s="81"/>
      <c r="K106" s="84"/>
      <c r="L106" s="87"/>
      <c r="M106" s="89"/>
    </row>
    <row r="107" spans="1:13" ht="19.2" thickTop="1" thickBot="1" x14ac:dyDescent="0.4">
      <c r="A107" s="44"/>
      <c r="B107" s="30"/>
      <c r="C107" s="29"/>
      <c r="D107" s="38" t="s">
        <v>33</v>
      </c>
      <c r="E107" s="31"/>
      <c r="F107" s="31"/>
      <c r="G107" s="31"/>
      <c r="H107" s="32">
        <v>1</v>
      </c>
      <c r="I107" s="82"/>
      <c r="J107" s="82"/>
      <c r="K107" s="85"/>
      <c r="L107" s="88"/>
      <c r="M107" s="89"/>
    </row>
    <row r="108" spans="1:13" ht="19.2" thickTop="1" thickBot="1" x14ac:dyDescent="0.4">
      <c r="A108" s="42">
        <v>17</v>
      </c>
      <c r="B108" s="34"/>
      <c r="C108" s="33"/>
      <c r="D108" s="35"/>
      <c r="E108" s="36"/>
      <c r="F108" s="36"/>
      <c r="G108" s="36"/>
      <c r="H108" s="37">
        <f>G108*E108</f>
        <v>0</v>
      </c>
      <c r="I108" s="80">
        <f>SUM(H108:H113)</f>
        <v>4</v>
      </c>
      <c r="J108" s="80">
        <f>INT(I108*50/60)</f>
        <v>3</v>
      </c>
      <c r="K108" s="83">
        <f>MOD((I108*50),60)</f>
        <v>20</v>
      </c>
      <c r="L108" s="86" t="str">
        <f>IF(J108&gt;=12,"ตามเกณฑ์",IF(J108&lt;15,"น้อยกว่าเกณฑ์"))</f>
        <v>น้อยกว่าเกณฑ์</v>
      </c>
      <c r="M108" s="89"/>
    </row>
    <row r="109" spans="1:13" ht="19.2" thickTop="1" thickBot="1" x14ac:dyDescent="0.4">
      <c r="A109" s="43"/>
      <c r="B109" s="25" t="s">
        <v>18</v>
      </c>
      <c r="C109" s="24"/>
      <c r="D109" s="26"/>
      <c r="E109" s="27"/>
      <c r="F109" s="27"/>
      <c r="G109" s="27"/>
      <c r="H109" s="28">
        <f>G109*E109</f>
        <v>0</v>
      </c>
      <c r="I109" s="81"/>
      <c r="J109" s="81"/>
      <c r="K109" s="84"/>
      <c r="L109" s="87"/>
      <c r="M109" s="89"/>
    </row>
    <row r="110" spans="1:13" ht="19.2" thickTop="1" thickBot="1" x14ac:dyDescent="0.4">
      <c r="A110" s="43"/>
      <c r="B110" s="25"/>
      <c r="C110" s="24"/>
      <c r="D110" s="38" t="s">
        <v>13</v>
      </c>
      <c r="E110" s="27"/>
      <c r="F110" s="27"/>
      <c r="G110" s="27"/>
      <c r="H110" s="28">
        <v>1</v>
      </c>
      <c r="I110" s="81"/>
      <c r="J110" s="81"/>
      <c r="K110" s="84"/>
      <c r="L110" s="87"/>
      <c r="M110" s="89"/>
    </row>
    <row r="111" spans="1:13" ht="19.2" thickTop="1" thickBot="1" x14ac:dyDescent="0.4">
      <c r="A111" s="43"/>
      <c r="B111" s="25"/>
      <c r="C111" s="24"/>
      <c r="D111" s="38" t="s">
        <v>14</v>
      </c>
      <c r="E111" s="27"/>
      <c r="F111" s="27"/>
      <c r="G111" s="27"/>
      <c r="H111" s="28">
        <v>1</v>
      </c>
      <c r="I111" s="81"/>
      <c r="J111" s="81"/>
      <c r="K111" s="84"/>
      <c r="L111" s="87"/>
      <c r="M111" s="89"/>
    </row>
    <row r="112" spans="1:13" ht="19.2" thickTop="1" thickBot="1" x14ac:dyDescent="0.4">
      <c r="A112" s="43"/>
      <c r="B112" s="25"/>
      <c r="C112" s="24"/>
      <c r="D112" s="39" t="s">
        <v>34</v>
      </c>
      <c r="E112" s="27"/>
      <c r="F112" s="27"/>
      <c r="G112" s="27"/>
      <c r="H112" s="28">
        <v>1</v>
      </c>
      <c r="I112" s="81"/>
      <c r="J112" s="81"/>
      <c r="K112" s="84"/>
      <c r="L112" s="87"/>
      <c r="M112" s="89"/>
    </row>
    <row r="113" spans="1:13" ht="19.2" thickTop="1" thickBot="1" x14ac:dyDescent="0.4">
      <c r="A113" s="44"/>
      <c r="B113" s="30"/>
      <c r="C113" s="29"/>
      <c r="D113" s="38" t="s">
        <v>33</v>
      </c>
      <c r="E113" s="31"/>
      <c r="F113" s="31"/>
      <c r="G113" s="31"/>
      <c r="H113" s="32">
        <v>1</v>
      </c>
      <c r="I113" s="82"/>
      <c r="J113" s="82"/>
      <c r="K113" s="85"/>
      <c r="L113" s="88"/>
      <c r="M113" s="89"/>
    </row>
    <row r="114" spans="1:13" ht="19.2" thickTop="1" thickBot="1" x14ac:dyDescent="0.4">
      <c r="A114" s="42">
        <v>18</v>
      </c>
      <c r="B114" s="34"/>
      <c r="C114" s="33"/>
      <c r="D114" s="35"/>
      <c r="E114" s="36"/>
      <c r="F114" s="36"/>
      <c r="G114" s="36"/>
      <c r="H114" s="37">
        <f>G114*E114</f>
        <v>0</v>
      </c>
      <c r="I114" s="80">
        <f>SUM(H114:H119)</f>
        <v>4</v>
      </c>
      <c r="J114" s="80">
        <f>INT(I114*50/60)</f>
        <v>3</v>
      </c>
      <c r="K114" s="83">
        <f>MOD((I114*50),60)</f>
        <v>20</v>
      </c>
      <c r="L114" s="86" t="str">
        <f>IF(J114&gt;=12,"ตามเกณฑ์",IF(J114&lt;15,"น้อยกว่าเกณฑ์"))</f>
        <v>น้อยกว่าเกณฑ์</v>
      </c>
      <c r="M114" s="89"/>
    </row>
    <row r="115" spans="1:13" ht="19.2" thickTop="1" thickBot="1" x14ac:dyDescent="0.4">
      <c r="A115" s="43"/>
      <c r="B115" s="25" t="s">
        <v>18</v>
      </c>
      <c r="C115" s="24"/>
      <c r="D115" s="26"/>
      <c r="E115" s="27"/>
      <c r="F115" s="27"/>
      <c r="G115" s="27"/>
      <c r="H115" s="28">
        <f>G115*E115</f>
        <v>0</v>
      </c>
      <c r="I115" s="81"/>
      <c r="J115" s="81"/>
      <c r="K115" s="84"/>
      <c r="L115" s="87"/>
      <c r="M115" s="89"/>
    </row>
    <row r="116" spans="1:13" ht="19.2" thickTop="1" thickBot="1" x14ac:dyDescent="0.4">
      <c r="A116" s="43"/>
      <c r="B116" s="25"/>
      <c r="C116" s="24"/>
      <c r="D116" s="38" t="s">
        <v>13</v>
      </c>
      <c r="E116" s="27"/>
      <c r="F116" s="27"/>
      <c r="G116" s="27"/>
      <c r="H116" s="28">
        <v>1</v>
      </c>
      <c r="I116" s="81"/>
      <c r="J116" s="81"/>
      <c r="K116" s="84"/>
      <c r="L116" s="87"/>
      <c r="M116" s="89"/>
    </row>
    <row r="117" spans="1:13" ht="19.2" thickTop="1" thickBot="1" x14ac:dyDescent="0.4">
      <c r="A117" s="43"/>
      <c r="B117" s="25"/>
      <c r="C117" s="24"/>
      <c r="D117" s="38" t="s">
        <v>14</v>
      </c>
      <c r="E117" s="27"/>
      <c r="F117" s="27"/>
      <c r="G117" s="27"/>
      <c r="H117" s="28">
        <v>1</v>
      </c>
      <c r="I117" s="81"/>
      <c r="J117" s="81"/>
      <c r="K117" s="84"/>
      <c r="L117" s="87"/>
      <c r="M117" s="89"/>
    </row>
    <row r="118" spans="1:13" ht="19.2" thickTop="1" thickBot="1" x14ac:dyDescent="0.4">
      <c r="A118" s="43"/>
      <c r="B118" s="25"/>
      <c r="C118" s="24"/>
      <c r="D118" s="39" t="s">
        <v>34</v>
      </c>
      <c r="E118" s="27"/>
      <c r="F118" s="27"/>
      <c r="G118" s="27"/>
      <c r="H118" s="28">
        <v>1</v>
      </c>
      <c r="I118" s="81"/>
      <c r="J118" s="81"/>
      <c r="K118" s="84"/>
      <c r="L118" s="87"/>
      <c r="M118" s="89"/>
    </row>
    <row r="119" spans="1:13" ht="19.2" thickTop="1" thickBot="1" x14ac:dyDescent="0.4">
      <c r="A119" s="44"/>
      <c r="B119" s="30"/>
      <c r="C119" s="29"/>
      <c r="D119" s="38" t="s">
        <v>33</v>
      </c>
      <c r="E119" s="31"/>
      <c r="F119" s="31"/>
      <c r="G119" s="31"/>
      <c r="H119" s="32">
        <v>1</v>
      </c>
      <c r="I119" s="82"/>
      <c r="J119" s="82"/>
      <c r="K119" s="85"/>
      <c r="L119" s="88"/>
      <c r="M119" s="89"/>
    </row>
    <row r="120" spans="1:13" ht="19.2" thickTop="1" thickBot="1" x14ac:dyDescent="0.4">
      <c r="A120" s="42">
        <v>19</v>
      </c>
      <c r="B120" s="34"/>
      <c r="C120" s="33"/>
      <c r="D120" s="35"/>
      <c r="E120" s="36"/>
      <c r="F120" s="36"/>
      <c r="G120" s="36"/>
      <c r="H120" s="37">
        <f>G120*E120</f>
        <v>0</v>
      </c>
      <c r="I120" s="80">
        <f>SUM(H120:H125)</f>
        <v>4</v>
      </c>
      <c r="J120" s="80">
        <f>INT(I120*50/60)</f>
        <v>3</v>
      </c>
      <c r="K120" s="83">
        <f>MOD((I120*50),60)</f>
        <v>20</v>
      </c>
      <c r="L120" s="86" t="str">
        <f>IF(J120&gt;=12,"ตามเกณฑ์",IF(J120&lt;15,"น้อยกว่าเกณฑ์"))</f>
        <v>น้อยกว่าเกณฑ์</v>
      </c>
      <c r="M120" s="89"/>
    </row>
    <row r="121" spans="1:13" ht="19.2" thickTop="1" thickBot="1" x14ac:dyDescent="0.4">
      <c r="A121" s="43"/>
      <c r="B121" s="25" t="s">
        <v>18</v>
      </c>
      <c r="C121" s="24"/>
      <c r="D121" s="26"/>
      <c r="E121" s="27"/>
      <c r="F121" s="27"/>
      <c r="G121" s="27"/>
      <c r="H121" s="28">
        <f>G121*E121</f>
        <v>0</v>
      </c>
      <c r="I121" s="81"/>
      <c r="J121" s="81"/>
      <c r="K121" s="84"/>
      <c r="L121" s="87"/>
      <c r="M121" s="89"/>
    </row>
    <row r="122" spans="1:13" ht="19.2" thickTop="1" thickBot="1" x14ac:dyDescent="0.4">
      <c r="A122" s="43"/>
      <c r="B122" s="25"/>
      <c r="C122" s="24"/>
      <c r="D122" s="38" t="s">
        <v>13</v>
      </c>
      <c r="E122" s="27"/>
      <c r="F122" s="27"/>
      <c r="G122" s="27"/>
      <c r="H122" s="28">
        <v>1</v>
      </c>
      <c r="I122" s="81"/>
      <c r="J122" s="81"/>
      <c r="K122" s="84"/>
      <c r="L122" s="87"/>
      <c r="M122" s="89"/>
    </row>
    <row r="123" spans="1:13" ht="19.2" thickTop="1" thickBot="1" x14ac:dyDescent="0.4">
      <c r="A123" s="43"/>
      <c r="B123" s="25"/>
      <c r="C123" s="24"/>
      <c r="D123" s="38" t="s">
        <v>14</v>
      </c>
      <c r="E123" s="27"/>
      <c r="F123" s="27"/>
      <c r="G123" s="27"/>
      <c r="H123" s="28">
        <v>1</v>
      </c>
      <c r="I123" s="81"/>
      <c r="J123" s="81"/>
      <c r="K123" s="84"/>
      <c r="L123" s="87"/>
      <c r="M123" s="89"/>
    </row>
    <row r="124" spans="1:13" ht="19.2" thickTop="1" thickBot="1" x14ac:dyDescent="0.4">
      <c r="A124" s="43"/>
      <c r="B124" s="25"/>
      <c r="C124" s="24"/>
      <c r="D124" s="39" t="s">
        <v>34</v>
      </c>
      <c r="E124" s="27"/>
      <c r="F124" s="27"/>
      <c r="G124" s="27"/>
      <c r="H124" s="28">
        <v>1</v>
      </c>
      <c r="I124" s="81"/>
      <c r="J124" s="81"/>
      <c r="K124" s="84"/>
      <c r="L124" s="87"/>
      <c r="M124" s="89"/>
    </row>
    <row r="125" spans="1:13" ht="19.2" thickTop="1" thickBot="1" x14ac:dyDescent="0.4">
      <c r="A125" s="44"/>
      <c r="B125" s="30"/>
      <c r="C125" s="29"/>
      <c r="D125" s="38" t="s">
        <v>33</v>
      </c>
      <c r="E125" s="31"/>
      <c r="F125" s="31"/>
      <c r="G125" s="31"/>
      <c r="H125" s="32">
        <v>1</v>
      </c>
      <c r="I125" s="82"/>
      <c r="J125" s="82"/>
      <c r="K125" s="85"/>
      <c r="L125" s="88"/>
      <c r="M125" s="89"/>
    </row>
    <row r="126" spans="1:13" ht="19.2" thickTop="1" thickBot="1" x14ac:dyDescent="0.4">
      <c r="A126" s="42">
        <v>20</v>
      </c>
      <c r="B126" s="34"/>
      <c r="C126" s="33"/>
      <c r="D126" s="35"/>
      <c r="E126" s="36"/>
      <c r="F126" s="36"/>
      <c r="G126" s="36"/>
      <c r="H126" s="37">
        <f>G126*E126</f>
        <v>0</v>
      </c>
      <c r="I126" s="80">
        <f>SUM(H126:H131)</f>
        <v>4</v>
      </c>
      <c r="J126" s="80">
        <f>INT(I126*50/60)</f>
        <v>3</v>
      </c>
      <c r="K126" s="83">
        <f>MOD((I126*50),60)</f>
        <v>20</v>
      </c>
      <c r="L126" s="86" t="str">
        <f>IF(J126&gt;=12,"ตามเกณฑ์",IF(J126&lt;15,"น้อยกว่าเกณฑ์"))</f>
        <v>น้อยกว่าเกณฑ์</v>
      </c>
      <c r="M126" s="89"/>
    </row>
    <row r="127" spans="1:13" ht="19.2" thickTop="1" thickBot="1" x14ac:dyDescent="0.4">
      <c r="A127" s="43"/>
      <c r="B127" s="25" t="s">
        <v>18</v>
      </c>
      <c r="C127" s="24"/>
      <c r="D127" s="26"/>
      <c r="E127" s="27"/>
      <c r="F127" s="27"/>
      <c r="G127" s="27"/>
      <c r="H127" s="28">
        <f>G127*E127</f>
        <v>0</v>
      </c>
      <c r="I127" s="81"/>
      <c r="J127" s="81"/>
      <c r="K127" s="84"/>
      <c r="L127" s="87"/>
      <c r="M127" s="89"/>
    </row>
    <row r="128" spans="1:13" ht="19.2" thickTop="1" thickBot="1" x14ac:dyDescent="0.4">
      <c r="A128" s="43"/>
      <c r="B128" s="25"/>
      <c r="C128" s="24"/>
      <c r="D128" s="38" t="s">
        <v>13</v>
      </c>
      <c r="E128" s="27"/>
      <c r="F128" s="27"/>
      <c r="G128" s="27"/>
      <c r="H128" s="28">
        <v>1</v>
      </c>
      <c r="I128" s="81"/>
      <c r="J128" s="81"/>
      <c r="K128" s="84"/>
      <c r="L128" s="87"/>
      <c r="M128" s="89"/>
    </row>
    <row r="129" spans="1:13" ht="19.2" thickTop="1" thickBot="1" x14ac:dyDescent="0.4">
      <c r="A129" s="43"/>
      <c r="B129" s="25"/>
      <c r="C129" s="24"/>
      <c r="D129" s="38" t="s">
        <v>14</v>
      </c>
      <c r="E129" s="27"/>
      <c r="F129" s="27"/>
      <c r="G129" s="27"/>
      <c r="H129" s="28">
        <v>1</v>
      </c>
      <c r="I129" s="81"/>
      <c r="J129" s="81"/>
      <c r="K129" s="84"/>
      <c r="L129" s="87"/>
      <c r="M129" s="89"/>
    </row>
    <row r="130" spans="1:13" ht="19.2" thickTop="1" thickBot="1" x14ac:dyDescent="0.4">
      <c r="A130" s="43"/>
      <c r="B130" s="25"/>
      <c r="C130" s="24"/>
      <c r="D130" s="39" t="s">
        <v>34</v>
      </c>
      <c r="E130" s="27"/>
      <c r="F130" s="27"/>
      <c r="G130" s="27"/>
      <c r="H130" s="28">
        <v>1</v>
      </c>
      <c r="I130" s="81"/>
      <c r="J130" s="81"/>
      <c r="K130" s="84"/>
      <c r="L130" s="87"/>
      <c r="M130" s="89"/>
    </row>
    <row r="131" spans="1:13" ht="19.2" thickTop="1" thickBot="1" x14ac:dyDescent="0.4">
      <c r="A131" s="44"/>
      <c r="B131" s="30"/>
      <c r="C131" s="29"/>
      <c r="D131" s="38" t="s">
        <v>33</v>
      </c>
      <c r="E131" s="31"/>
      <c r="F131" s="31"/>
      <c r="G131" s="31"/>
      <c r="H131" s="32">
        <v>1</v>
      </c>
      <c r="I131" s="82"/>
      <c r="J131" s="82"/>
      <c r="K131" s="85"/>
      <c r="L131" s="88"/>
      <c r="M131" s="89"/>
    </row>
    <row r="132" spans="1:13" ht="19.2" thickTop="1" thickBot="1" x14ac:dyDescent="0.4">
      <c r="A132" s="42">
        <v>21</v>
      </c>
      <c r="B132" s="34"/>
      <c r="C132" s="33"/>
      <c r="D132" s="35"/>
      <c r="E132" s="36"/>
      <c r="F132" s="36"/>
      <c r="G132" s="36"/>
      <c r="H132" s="37">
        <f>G132*E132</f>
        <v>0</v>
      </c>
      <c r="I132" s="80">
        <f>SUM(H132:H137)</f>
        <v>4</v>
      </c>
      <c r="J132" s="80">
        <f>INT(I132*50/60)</f>
        <v>3</v>
      </c>
      <c r="K132" s="83">
        <f>MOD((I132*50),60)</f>
        <v>20</v>
      </c>
      <c r="L132" s="86" t="str">
        <f>IF(J132&gt;=12,"ตามเกณฑ์",IF(J132&lt;15,"น้อยกว่าเกณฑ์"))</f>
        <v>น้อยกว่าเกณฑ์</v>
      </c>
      <c r="M132" s="89"/>
    </row>
    <row r="133" spans="1:13" ht="19.2" thickTop="1" thickBot="1" x14ac:dyDescent="0.4">
      <c r="A133" s="43"/>
      <c r="B133" s="25" t="s">
        <v>18</v>
      </c>
      <c r="C133" s="24"/>
      <c r="D133" s="26"/>
      <c r="E133" s="27"/>
      <c r="F133" s="27"/>
      <c r="G133" s="27"/>
      <c r="H133" s="28">
        <f>G133*E133</f>
        <v>0</v>
      </c>
      <c r="I133" s="81"/>
      <c r="J133" s="81"/>
      <c r="K133" s="84"/>
      <c r="L133" s="87"/>
      <c r="M133" s="89"/>
    </row>
    <row r="134" spans="1:13" ht="19.2" thickTop="1" thickBot="1" x14ac:dyDescent="0.4">
      <c r="A134" s="43"/>
      <c r="B134" s="25"/>
      <c r="C134" s="24"/>
      <c r="D134" s="38" t="s">
        <v>13</v>
      </c>
      <c r="E134" s="27"/>
      <c r="F134" s="27"/>
      <c r="G134" s="27"/>
      <c r="H134" s="28">
        <v>1</v>
      </c>
      <c r="I134" s="81"/>
      <c r="J134" s="81"/>
      <c r="K134" s="84"/>
      <c r="L134" s="87"/>
      <c r="M134" s="89"/>
    </row>
    <row r="135" spans="1:13" ht="19.2" thickTop="1" thickBot="1" x14ac:dyDescent="0.4">
      <c r="A135" s="43"/>
      <c r="B135" s="25"/>
      <c r="C135" s="24"/>
      <c r="D135" s="38" t="s">
        <v>14</v>
      </c>
      <c r="E135" s="27"/>
      <c r="F135" s="27"/>
      <c r="G135" s="27"/>
      <c r="H135" s="28">
        <v>1</v>
      </c>
      <c r="I135" s="81"/>
      <c r="J135" s="81"/>
      <c r="K135" s="84"/>
      <c r="L135" s="87"/>
      <c r="M135" s="89"/>
    </row>
    <row r="136" spans="1:13" ht="19.2" thickTop="1" thickBot="1" x14ac:dyDescent="0.4">
      <c r="A136" s="43"/>
      <c r="B136" s="25"/>
      <c r="C136" s="24"/>
      <c r="D136" s="39" t="s">
        <v>34</v>
      </c>
      <c r="E136" s="27"/>
      <c r="F136" s="27"/>
      <c r="G136" s="27"/>
      <c r="H136" s="28">
        <v>1</v>
      </c>
      <c r="I136" s="81"/>
      <c r="J136" s="81"/>
      <c r="K136" s="84"/>
      <c r="L136" s="87"/>
      <c r="M136" s="89"/>
    </row>
    <row r="137" spans="1:13" ht="19.2" thickTop="1" thickBot="1" x14ac:dyDescent="0.4">
      <c r="A137" s="44"/>
      <c r="B137" s="30"/>
      <c r="C137" s="29"/>
      <c r="D137" s="38" t="s">
        <v>33</v>
      </c>
      <c r="E137" s="31"/>
      <c r="F137" s="31"/>
      <c r="G137" s="31"/>
      <c r="H137" s="32">
        <v>1</v>
      </c>
      <c r="I137" s="82"/>
      <c r="J137" s="82"/>
      <c r="K137" s="85"/>
      <c r="L137" s="88"/>
      <c r="M137" s="89"/>
    </row>
    <row r="138" spans="1:13" ht="19.2" thickTop="1" thickBot="1" x14ac:dyDescent="0.4">
      <c r="A138" s="42">
        <v>22</v>
      </c>
      <c r="B138" s="34"/>
      <c r="C138" s="33"/>
      <c r="D138" s="35"/>
      <c r="E138" s="36"/>
      <c r="F138" s="36"/>
      <c r="G138" s="36"/>
      <c r="H138" s="37">
        <f>G138*E138</f>
        <v>0</v>
      </c>
      <c r="I138" s="80">
        <f>SUM(H138:H143)</f>
        <v>4</v>
      </c>
      <c r="J138" s="80">
        <f>INT(I138*50/60)</f>
        <v>3</v>
      </c>
      <c r="K138" s="83">
        <f>MOD((I138*50),60)</f>
        <v>20</v>
      </c>
      <c r="L138" s="86" t="str">
        <f>IF(J138&gt;=12,"ตามเกณฑ์",IF(J138&lt;15,"น้อยกว่าเกณฑ์"))</f>
        <v>น้อยกว่าเกณฑ์</v>
      </c>
      <c r="M138" s="89"/>
    </row>
    <row r="139" spans="1:13" ht="19.2" thickTop="1" thickBot="1" x14ac:dyDescent="0.4">
      <c r="A139" s="43"/>
      <c r="B139" s="25" t="s">
        <v>18</v>
      </c>
      <c r="C139" s="24"/>
      <c r="D139" s="26"/>
      <c r="E139" s="27"/>
      <c r="F139" s="27"/>
      <c r="G139" s="27"/>
      <c r="H139" s="28">
        <f>G139*E139</f>
        <v>0</v>
      </c>
      <c r="I139" s="81"/>
      <c r="J139" s="81"/>
      <c r="K139" s="84"/>
      <c r="L139" s="87"/>
      <c r="M139" s="89"/>
    </row>
    <row r="140" spans="1:13" ht="19.2" thickTop="1" thickBot="1" x14ac:dyDescent="0.4">
      <c r="A140" s="43"/>
      <c r="B140" s="25"/>
      <c r="C140" s="24"/>
      <c r="D140" s="38" t="s">
        <v>13</v>
      </c>
      <c r="E140" s="27"/>
      <c r="F140" s="27"/>
      <c r="G140" s="27"/>
      <c r="H140" s="28">
        <v>1</v>
      </c>
      <c r="I140" s="81"/>
      <c r="J140" s="81"/>
      <c r="K140" s="84"/>
      <c r="L140" s="87"/>
      <c r="M140" s="89"/>
    </row>
    <row r="141" spans="1:13" ht="19.2" thickTop="1" thickBot="1" x14ac:dyDescent="0.4">
      <c r="A141" s="43"/>
      <c r="B141" s="25"/>
      <c r="C141" s="24"/>
      <c r="D141" s="38" t="s">
        <v>14</v>
      </c>
      <c r="E141" s="27"/>
      <c r="F141" s="27"/>
      <c r="G141" s="27"/>
      <c r="H141" s="28">
        <v>1</v>
      </c>
      <c r="I141" s="81"/>
      <c r="J141" s="81"/>
      <c r="K141" s="84"/>
      <c r="L141" s="87"/>
      <c r="M141" s="89"/>
    </row>
    <row r="142" spans="1:13" ht="19.2" thickTop="1" thickBot="1" x14ac:dyDescent="0.4">
      <c r="A142" s="43"/>
      <c r="B142" s="25"/>
      <c r="C142" s="24"/>
      <c r="D142" s="39" t="s">
        <v>34</v>
      </c>
      <c r="E142" s="27"/>
      <c r="F142" s="27"/>
      <c r="G142" s="27"/>
      <c r="H142" s="28">
        <v>1</v>
      </c>
      <c r="I142" s="81"/>
      <c r="J142" s="81"/>
      <c r="K142" s="84"/>
      <c r="L142" s="87"/>
      <c r="M142" s="89"/>
    </row>
    <row r="143" spans="1:13" ht="19.2" thickTop="1" thickBot="1" x14ac:dyDescent="0.4">
      <c r="A143" s="44"/>
      <c r="B143" s="30"/>
      <c r="C143" s="29"/>
      <c r="D143" s="38" t="s">
        <v>33</v>
      </c>
      <c r="E143" s="31"/>
      <c r="F143" s="31"/>
      <c r="G143" s="31"/>
      <c r="H143" s="32">
        <v>1</v>
      </c>
      <c r="I143" s="82"/>
      <c r="J143" s="82"/>
      <c r="K143" s="85"/>
      <c r="L143" s="88"/>
      <c r="M143" s="89"/>
    </row>
    <row r="144" spans="1:13" ht="19.2" thickTop="1" thickBot="1" x14ac:dyDescent="0.4">
      <c r="A144" s="42">
        <v>23</v>
      </c>
      <c r="B144" s="34"/>
      <c r="C144" s="33"/>
      <c r="D144" s="35"/>
      <c r="E144" s="36"/>
      <c r="F144" s="36"/>
      <c r="G144" s="36"/>
      <c r="H144" s="37">
        <f>G144*E144</f>
        <v>0</v>
      </c>
      <c r="I144" s="80">
        <f>SUM(H144:H149)</f>
        <v>4</v>
      </c>
      <c r="J144" s="80">
        <f>INT(I144*50/60)</f>
        <v>3</v>
      </c>
      <c r="K144" s="83">
        <f>MOD((I144*50),60)</f>
        <v>20</v>
      </c>
      <c r="L144" s="86" t="str">
        <f>IF(J144&gt;=12,"ตามเกณฑ์",IF(J144&lt;15,"น้อยกว่าเกณฑ์"))</f>
        <v>น้อยกว่าเกณฑ์</v>
      </c>
      <c r="M144" s="89"/>
    </row>
    <row r="145" spans="1:13" ht="19.2" thickTop="1" thickBot="1" x14ac:dyDescent="0.4">
      <c r="A145" s="43"/>
      <c r="B145" s="25" t="s">
        <v>18</v>
      </c>
      <c r="C145" s="24"/>
      <c r="D145" s="26"/>
      <c r="E145" s="27"/>
      <c r="F145" s="27"/>
      <c r="G145" s="27"/>
      <c r="H145" s="28">
        <f>G145*E145</f>
        <v>0</v>
      </c>
      <c r="I145" s="81"/>
      <c r="J145" s="81"/>
      <c r="K145" s="84"/>
      <c r="L145" s="87"/>
      <c r="M145" s="89"/>
    </row>
    <row r="146" spans="1:13" ht="19.2" thickTop="1" thickBot="1" x14ac:dyDescent="0.4">
      <c r="A146" s="43"/>
      <c r="B146" s="25"/>
      <c r="C146" s="24"/>
      <c r="D146" s="38" t="s">
        <v>13</v>
      </c>
      <c r="E146" s="27"/>
      <c r="F146" s="27"/>
      <c r="G146" s="27"/>
      <c r="H146" s="28">
        <v>1</v>
      </c>
      <c r="I146" s="81"/>
      <c r="J146" s="81"/>
      <c r="K146" s="84"/>
      <c r="L146" s="87"/>
      <c r="M146" s="89"/>
    </row>
    <row r="147" spans="1:13" ht="19.2" thickTop="1" thickBot="1" x14ac:dyDescent="0.4">
      <c r="A147" s="43"/>
      <c r="B147" s="25"/>
      <c r="C147" s="24"/>
      <c r="D147" s="38" t="s">
        <v>14</v>
      </c>
      <c r="E147" s="27"/>
      <c r="F147" s="27"/>
      <c r="G147" s="27"/>
      <c r="H147" s="28">
        <v>1</v>
      </c>
      <c r="I147" s="81"/>
      <c r="J147" s="81"/>
      <c r="K147" s="84"/>
      <c r="L147" s="87"/>
      <c r="M147" s="89"/>
    </row>
    <row r="148" spans="1:13" ht="19.2" thickTop="1" thickBot="1" x14ac:dyDescent="0.4">
      <c r="A148" s="43"/>
      <c r="B148" s="25"/>
      <c r="C148" s="24"/>
      <c r="D148" s="39" t="s">
        <v>34</v>
      </c>
      <c r="E148" s="27"/>
      <c r="F148" s="27"/>
      <c r="G148" s="27"/>
      <c r="H148" s="28">
        <v>1</v>
      </c>
      <c r="I148" s="81"/>
      <c r="J148" s="81"/>
      <c r="K148" s="84"/>
      <c r="L148" s="87"/>
      <c r="M148" s="89"/>
    </row>
    <row r="149" spans="1:13" ht="19.2" thickTop="1" thickBot="1" x14ac:dyDescent="0.4">
      <c r="A149" s="44"/>
      <c r="B149" s="30"/>
      <c r="C149" s="29"/>
      <c r="D149" s="38" t="s">
        <v>33</v>
      </c>
      <c r="E149" s="31"/>
      <c r="F149" s="31"/>
      <c r="G149" s="31"/>
      <c r="H149" s="32">
        <v>1</v>
      </c>
      <c r="I149" s="82"/>
      <c r="J149" s="82"/>
      <c r="K149" s="85"/>
      <c r="L149" s="88"/>
      <c r="M149" s="89"/>
    </row>
    <row r="150" spans="1:13" ht="19.2" thickTop="1" thickBot="1" x14ac:dyDescent="0.4">
      <c r="A150" s="42">
        <v>24</v>
      </c>
      <c r="B150" s="34"/>
      <c r="C150" s="33"/>
      <c r="D150" s="35"/>
      <c r="E150" s="36"/>
      <c r="F150" s="36"/>
      <c r="G150" s="36"/>
      <c r="H150" s="37">
        <f>G150*E150</f>
        <v>0</v>
      </c>
      <c r="I150" s="80">
        <f>SUM(H150:H155)</f>
        <v>4</v>
      </c>
      <c r="J150" s="80">
        <f>INT(I150*50/60)</f>
        <v>3</v>
      </c>
      <c r="K150" s="83">
        <f>MOD((I150*50),60)</f>
        <v>20</v>
      </c>
      <c r="L150" s="86" t="str">
        <f>IF(J150&gt;=12,"ตามเกณฑ์",IF(J150&lt;15,"น้อยกว่าเกณฑ์"))</f>
        <v>น้อยกว่าเกณฑ์</v>
      </c>
      <c r="M150" s="89"/>
    </row>
    <row r="151" spans="1:13" ht="19.2" thickTop="1" thickBot="1" x14ac:dyDescent="0.4">
      <c r="A151" s="43"/>
      <c r="B151" s="25" t="s">
        <v>18</v>
      </c>
      <c r="C151" s="24"/>
      <c r="D151" s="26"/>
      <c r="E151" s="27"/>
      <c r="F151" s="27"/>
      <c r="G151" s="27"/>
      <c r="H151" s="28">
        <f>G151*E151</f>
        <v>0</v>
      </c>
      <c r="I151" s="81"/>
      <c r="J151" s="81"/>
      <c r="K151" s="84"/>
      <c r="L151" s="87"/>
      <c r="M151" s="89"/>
    </row>
    <row r="152" spans="1:13" ht="19.2" thickTop="1" thickBot="1" x14ac:dyDescent="0.4">
      <c r="A152" s="43"/>
      <c r="B152" s="25"/>
      <c r="C152" s="24"/>
      <c r="D152" s="38" t="s">
        <v>13</v>
      </c>
      <c r="E152" s="27"/>
      <c r="F152" s="27"/>
      <c r="G152" s="27"/>
      <c r="H152" s="28">
        <v>1</v>
      </c>
      <c r="I152" s="81"/>
      <c r="J152" s="81"/>
      <c r="K152" s="84"/>
      <c r="L152" s="87"/>
      <c r="M152" s="89"/>
    </row>
    <row r="153" spans="1:13" ht="19.2" thickTop="1" thickBot="1" x14ac:dyDescent="0.4">
      <c r="A153" s="43"/>
      <c r="B153" s="25"/>
      <c r="C153" s="24"/>
      <c r="D153" s="38" t="s">
        <v>14</v>
      </c>
      <c r="E153" s="27"/>
      <c r="F153" s="27"/>
      <c r="G153" s="27"/>
      <c r="H153" s="28">
        <v>1</v>
      </c>
      <c r="I153" s="81"/>
      <c r="J153" s="81"/>
      <c r="K153" s="84"/>
      <c r="L153" s="87"/>
      <c r="M153" s="89"/>
    </row>
    <row r="154" spans="1:13" ht="19.2" thickTop="1" thickBot="1" x14ac:dyDescent="0.4">
      <c r="A154" s="43"/>
      <c r="B154" s="25"/>
      <c r="C154" s="24"/>
      <c r="D154" s="39" t="s">
        <v>34</v>
      </c>
      <c r="E154" s="27"/>
      <c r="F154" s="27"/>
      <c r="G154" s="27"/>
      <c r="H154" s="28">
        <v>1</v>
      </c>
      <c r="I154" s="81"/>
      <c r="J154" s="81"/>
      <c r="K154" s="84"/>
      <c r="L154" s="87"/>
      <c r="M154" s="89"/>
    </row>
    <row r="155" spans="1:13" ht="19.2" thickTop="1" thickBot="1" x14ac:dyDescent="0.4">
      <c r="A155" s="44"/>
      <c r="B155" s="30"/>
      <c r="C155" s="29"/>
      <c r="D155" s="38" t="s">
        <v>33</v>
      </c>
      <c r="E155" s="31"/>
      <c r="F155" s="31"/>
      <c r="G155" s="31"/>
      <c r="H155" s="32">
        <v>1</v>
      </c>
      <c r="I155" s="82"/>
      <c r="J155" s="82"/>
      <c r="K155" s="85"/>
      <c r="L155" s="88"/>
      <c r="M155" s="89"/>
    </row>
    <row r="156" spans="1:13" ht="18.600000000000001" thickTop="1" x14ac:dyDescent="0.35">
      <c r="A156" s="134" t="s">
        <v>15</v>
      </c>
      <c r="B156" s="135"/>
      <c r="C156" s="135"/>
      <c r="D156" s="135"/>
      <c r="E156" s="135"/>
      <c r="F156" s="135"/>
      <c r="G156" s="135"/>
      <c r="H156" s="136"/>
      <c r="I156" s="40">
        <f>SUM(I8:I155)</f>
        <v>282</v>
      </c>
      <c r="J156" s="40">
        <f>INT(I156*50/60)</f>
        <v>235</v>
      </c>
      <c r="K156" s="41">
        <f>MOD((I156*50),60)</f>
        <v>0</v>
      </c>
      <c r="L156" s="98" t="s">
        <v>16</v>
      </c>
      <c r="M156" s="100">
        <f>(J156+(K156/60))/I157</f>
        <v>9.7916666666666661</v>
      </c>
    </row>
    <row r="157" spans="1:13" ht="18.600000000000001" thickBot="1" x14ac:dyDescent="0.4">
      <c r="A157" s="102" t="s">
        <v>17</v>
      </c>
      <c r="B157" s="103"/>
      <c r="C157" s="103"/>
      <c r="D157" s="103"/>
      <c r="E157" s="103"/>
      <c r="F157" s="103"/>
      <c r="G157" s="103"/>
      <c r="H157" s="104"/>
      <c r="I157" s="14">
        <f>COUNTA(A8:A155)</f>
        <v>24</v>
      </c>
      <c r="J157" s="14"/>
      <c r="K157" s="15"/>
      <c r="L157" s="99"/>
      <c r="M157" s="101"/>
    </row>
    <row r="158" spans="1:13" ht="19.2" thickTop="1" thickBot="1" x14ac:dyDescent="0.4">
      <c r="A158" s="3"/>
      <c r="B158" s="23" t="s">
        <v>32</v>
      </c>
      <c r="C158" s="3"/>
      <c r="D158" s="3"/>
      <c r="E158" s="3"/>
      <c r="F158" s="3"/>
      <c r="G158" s="3"/>
      <c r="H158" s="3"/>
      <c r="I158" s="4"/>
      <c r="J158" s="4"/>
      <c r="K158" s="4"/>
      <c r="L158" s="5"/>
      <c r="M158" s="6"/>
    </row>
    <row r="159" spans="1:13" ht="18.600000000000001" thickTop="1" x14ac:dyDescent="0.35">
      <c r="A159" s="7"/>
      <c r="B159" s="105" t="s">
        <v>25</v>
      </c>
      <c r="C159" s="106"/>
      <c r="D159" s="107"/>
      <c r="E159" s="7"/>
      <c r="F159" s="7"/>
      <c r="G159" s="7"/>
      <c r="H159" s="7"/>
      <c r="I159" s="90" t="s">
        <v>19</v>
      </c>
      <c r="J159" s="90"/>
      <c r="K159" s="90"/>
      <c r="L159" s="90"/>
      <c r="M159" s="90"/>
    </row>
    <row r="160" spans="1:13" x14ac:dyDescent="0.35">
      <c r="A160" s="7"/>
      <c r="B160" s="17" t="s">
        <v>24</v>
      </c>
      <c r="C160" s="16" t="s">
        <v>27</v>
      </c>
      <c r="D160" s="18"/>
      <c r="E160" s="7"/>
      <c r="F160" s="7"/>
      <c r="G160" s="7"/>
      <c r="H160" s="7"/>
      <c r="I160" s="90" t="s">
        <v>20</v>
      </c>
      <c r="J160" s="90"/>
      <c r="K160" s="90"/>
      <c r="L160" s="90"/>
      <c r="M160" s="90"/>
    </row>
    <row r="161" spans="1:13" x14ac:dyDescent="0.35">
      <c r="A161" s="7"/>
      <c r="B161" s="17" t="s">
        <v>23</v>
      </c>
      <c r="C161" s="16" t="s">
        <v>28</v>
      </c>
      <c r="D161" s="18"/>
      <c r="E161" s="7"/>
      <c r="F161" s="7"/>
      <c r="G161" s="7"/>
      <c r="H161" s="7"/>
      <c r="I161" s="93">
        <f ca="1">TODAY()</f>
        <v>44154</v>
      </c>
      <c r="J161" s="93"/>
      <c r="K161" s="93"/>
      <c r="L161" s="93"/>
      <c r="M161" s="93"/>
    </row>
    <row r="162" spans="1:13" x14ac:dyDescent="0.35">
      <c r="A162" s="7"/>
      <c r="B162" s="17" t="s">
        <v>22</v>
      </c>
      <c r="C162" s="16" t="s">
        <v>29</v>
      </c>
      <c r="D162" s="18"/>
      <c r="E162" s="7"/>
      <c r="F162" s="7"/>
      <c r="G162" s="7"/>
      <c r="H162" s="7"/>
      <c r="I162" s="4"/>
      <c r="J162" s="4"/>
      <c r="K162" s="4"/>
      <c r="L162" s="4"/>
      <c r="M162" s="4"/>
    </row>
    <row r="163" spans="1:13" x14ac:dyDescent="0.35">
      <c r="B163" s="17" t="s">
        <v>21</v>
      </c>
      <c r="C163" s="16" t="s">
        <v>30</v>
      </c>
      <c r="D163" s="19"/>
    </row>
    <row r="164" spans="1:13" ht="18.600000000000001" thickBot="1" x14ac:dyDescent="0.4">
      <c r="B164" s="20" t="s">
        <v>26</v>
      </c>
      <c r="C164" s="21" t="s">
        <v>31</v>
      </c>
      <c r="D164" s="22"/>
    </row>
    <row r="165" spans="1:13" ht="18.600000000000001" thickTop="1" x14ac:dyDescent="0.35">
      <c r="B165" s="13"/>
      <c r="C165" s="13"/>
    </row>
    <row r="166" spans="1:13" x14ac:dyDescent="0.35">
      <c r="B166" s="13"/>
      <c r="C166" s="13"/>
    </row>
    <row r="167" spans="1:13" x14ac:dyDescent="0.35">
      <c r="B167" s="13"/>
      <c r="C167" s="13"/>
    </row>
    <row r="168" spans="1:13" x14ac:dyDescent="0.35">
      <c r="B168" s="13"/>
      <c r="C168" s="13"/>
    </row>
    <row r="169" spans="1:13" x14ac:dyDescent="0.35">
      <c r="B169" s="13"/>
      <c r="C169" s="13"/>
    </row>
  </sheetData>
  <sheetProtection formatRows="0" insertRows="0" selectLockedCells="1"/>
  <protectedRanges>
    <protectedRange algorithmName="SHA-512" hashValue="OuePD8/GgrKralky6acqXErcmmP+53H26jnjSbWbQMC/aiXT+cfUjUsMJ+Bb1m1Mt4hEgYAifLk8BsHf8xK11g==" saltValue="07/CGw+VbjLPSFYXuUJaWg==" spinCount="100000" sqref="H80:L155 H8:L79" name="ช่วง1"/>
  </protectedRanges>
  <mergeCells count="144">
    <mergeCell ref="A156:H156"/>
    <mergeCell ref="L156:L157"/>
    <mergeCell ref="M156:M157"/>
    <mergeCell ref="A157:H157"/>
    <mergeCell ref="I150:I155"/>
    <mergeCell ref="B159:D159"/>
    <mergeCell ref="M8:M13"/>
    <mergeCell ref="A2:M2"/>
    <mergeCell ref="A3:A6"/>
    <mergeCell ref="B3:B6"/>
    <mergeCell ref="C3:K3"/>
    <mergeCell ref="L3:L6"/>
    <mergeCell ref="M3:M6"/>
    <mergeCell ref="C4:C6"/>
    <mergeCell ref="D4:D6"/>
    <mergeCell ref="E4:E6"/>
    <mergeCell ref="F4:F6"/>
    <mergeCell ref="G4:G6"/>
    <mergeCell ref="H4:H6"/>
    <mergeCell ref="I4:I6"/>
    <mergeCell ref="J4:K5"/>
    <mergeCell ref="I159:M159"/>
    <mergeCell ref="I49:I54"/>
    <mergeCell ref="J49:J54"/>
    <mergeCell ref="A1:M1"/>
    <mergeCell ref="I20:I24"/>
    <mergeCell ref="J20:J24"/>
    <mergeCell ref="K20:K24"/>
    <mergeCell ref="L20:L24"/>
    <mergeCell ref="M20:M24"/>
    <mergeCell ref="I14:I19"/>
    <mergeCell ref="J14:J19"/>
    <mergeCell ref="K14:K19"/>
    <mergeCell ref="L14:L19"/>
    <mergeCell ref="M14:M19"/>
    <mergeCell ref="A7:M7"/>
    <mergeCell ref="I8:I13"/>
    <mergeCell ref="J8:J13"/>
    <mergeCell ref="K8:K13"/>
    <mergeCell ref="L8:L13"/>
    <mergeCell ref="I161:M161"/>
    <mergeCell ref="I25:I30"/>
    <mergeCell ref="J25:J30"/>
    <mergeCell ref="K25:K30"/>
    <mergeCell ref="L25:L30"/>
    <mergeCell ref="M25:M30"/>
    <mergeCell ref="J150:J155"/>
    <mergeCell ref="K150:K155"/>
    <mergeCell ref="L150:L155"/>
    <mergeCell ref="M150:M155"/>
    <mergeCell ref="I31:I36"/>
    <mergeCell ref="J31:J36"/>
    <mergeCell ref="K31:K36"/>
    <mergeCell ref="M31:M36"/>
    <mergeCell ref="L31:L36"/>
    <mergeCell ref="I84:I89"/>
    <mergeCell ref="J84:J89"/>
    <mergeCell ref="K84:K89"/>
    <mergeCell ref="L84:L89"/>
    <mergeCell ref="I37:I41"/>
    <mergeCell ref="J37:J41"/>
    <mergeCell ref="K37:K41"/>
    <mergeCell ref="L37:L41"/>
    <mergeCell ref="M37:M41"/>
    <mergeCell ref="I42:I47"/>
    <mergeCell ref="J42:J47"/>
    <mergeCell ref="K42:K47"/>
    <mergeCell ref="L42:L47"/>
    <mergeCell ref="M42:M47"/>
    <mergeCell ref="L62:L67"/>
    <mergeCell ref="M62:M67"/>
    <mergeCell ref="I160:M160"/>
    <mergeCell ref="M102:M107"/>
    <mergeCell ref="M84:M89"/>
    <mergeCell ref="I90:I95"/>
    <mergeCell ref="J90:J95"/>
    <mergeCell ref="K90:K95"/>
    <mergeCell ref="L90:L95"/>
    <mergeCell ref="M90:M95"/>
    <mergeCell ref="I96:I101"/>
    <mergeCell ref="J96:J101"/>
    <mergeCell ref="K96:K101"/>
    <mergeCell ref="L96:L101"/>
    <mergeCell ref="M96:M101"/>
    <mergeCell ref="I68:I75"/>
    <mergeCell ref="J68:J75"/>
    <mergeCell ref="K68:K75"/>
    <mergeCell ref="L68:L75"/>
    <mergeCell ref="M68:M75"/>
    <mergeCell ref="M49:M54"/>
    <mergeCell ref="I55:I61"/>
    <mergeCell ref="J55:J61"/>
    <mergeCell ref="K55:K61"/>
    <mergeCell ref="L55:L61"/>
    <mergeCell ref="M55:M61"/>
    <mergeCell ref="K49:K54"/>
    <mergeCell ref="L49:L54"/>
    <mergeCell ref="I62:I67"/>
    <mergeCell ref="J62:J67"/>
    <mergeCell ref="K62:K67"/>
    <mergeCell ref="I120:I125"/>
    <mergeCell ref="J120:J125"/>
    <mergeCell ref="K120:K125"/>
    <mergeCell ref="L120:L125"/>
    <mergeCell ref="M120:M125"/>
    <mergeCell ref="I76:I83"/>
    <mergeCell ref="J76:J83"/>
    <mergeCell ref="K76:K83"/>
    <mergeCell ref="L76:L83"/>
    <mergeCell ref="M76:M83"/>
    <mergeCell ref="I114:I119"/>
    <mergeCell ref="J114:J119"/>
    <mergeCell ref="K114:K119"/>
    <mergeCell ref="L114:L119"/>
    <mergeCell ref="M114:M119"/>
    <mergeCell ref="I108:I113"/>
    <mergeCell ref="J108:J113"/>
    <mergeCell ref="K108:K113"/>
    <mergeCell ref="L108:L113"/>
    <mergeCell ref="M108:M113"/>
    <mergeCell ref="I102:I107"/>
    <mergeCell ref="J102:J107"/>
    <mergeCell ref="K102:K107"/>
    <mergeCell ref="L102:L107"/>
    <mergeCell ref="I132:I137"/>
    <mergeCell ref="J132:J137"/>
    <mergeCell ref="K132:K137"/>
    <mergeCell ref="L132:L137"/>
    <mergeCell ref="M132:M137"/>
    <mergeCell ref="I126:I131"/>
    <mergeCell ref="J126:J131"/>
    <mergeCell ref="K126:K131"/>
    <mergeCell ref="L126:L131"/>
    <mergeCell ref="M126:M131"/>
    <mergeCell ref="I144:I149"/>
    <mergeCell ref="J144:J149"/>
    <mergeCell ref="K144:K149"/>
    <mergeCell ref="L144:L149"/>
    <mergeCell ref="M144:M149"/>
    <mergeCell ref="I138:I143"/>
    <mergeCell ref="J138:J143"/>
    <mergeCell ref="K138:K143"/>
    <mergeCell ref="L138:L143"/>
    <mergeCell ref="M138:M143"/>
  </mergeCells>
  <pageMargins left="0.23622047244094491" right="0.23622047244094491" top="0.6692913385826772" bottom="0.47244094488188981" header="0.15748031496062992" footer="0.11811023622047245"/>
  <pageSetup paperSize="9" scale="77" fitToHeight="0" orientation="portrait" r:id="rId1"/>
  <headerFooter>
    <oddHeader>&amp;C&amp;G</oddHeader>
    <oddFooter>&amp;R&amp;"TH SarabunPSK,ธรรมดา"&amp;12งานพัฒนาหลักสูตรสถานศึกษาและงานจัดตารางเรียนตารางสอน  กลุ่มบริหารวิชาการ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กวช.7 (1.1)</vt:lpstr>
      <vt:lpstr>'กวช.7 (1.1)'!_Hlk513124220</vt:lpstr>
      <vt:lpstr>'กวช.7 (1.1)'!Print_Titles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Asus Zenbook</cp:lastModifiedBy>
  <cp:lastPrinted>2020-10-22T03:48:34Z</cp:lastPrinted>
  <dcterms:created xsi:type="dcterms:W3CDTF">2017-08-18T06:45:27Z</dcterms:created>
  <dcterms:modified xsi:type="dcterms:W3CDTF">2020-11-19T16:58:02Z</dcterms:modified>
</cp:coreProperties>
</file>